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8800" windowHeight="13236"/>
  </bookViews>
  <sheets>
    <sheet name="113年(含各分組變項資料)" sheetId="6" r:id="rId1"/>
    <sheet name="SQL" sheetId="1" state="hidden" r:id="rId2"/>
    <sheet name="題15-RJSD" sheetId="2" state="hidden" r:id="rId3"/>
    <sheet name="題17-RJSD" sheetId="5" state="hidden" r:id="rId4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56" i="5" l="1"/>
  <c r="Y56" i="5"/>
  <c r="X57" i="5"/>
  <c r="Y57" i="5"/>
  <c r="X58" i="5"/>
  <c r="Y58" i="5"/>
  <c r="X59" i="5"/>
  <c r="Y59" i="5"/>
  <c r="X60" i="5"/>
  <c r="Y60" i="5"/>
  <c r="X61" i="5"/>
  <c r="Y61" i="5"/>
  <c r="X62" i="5"/>
  <c r="Y62" i="5"/>
  <c r="X63" i="5"/>
  <c r="Y63" i="5"/>
  <c r="X64" i="5"/>
  <c r="Y64" i="5"/>
  <c r="X65" i="5"/>
  <c r="Y65" i="5"/>
  <c r="X66" i="5"/>
  <c r="Y66" i="5"/>
  <c r="X67" i="5"/>
  <c r="Y67" i="5"/>
  <c r="W57" i="5"/>
  <c r="W58" i="5"/>
  <c r="W59" i="5"/>
  <c r="W60" i="5"/>
  <c r="W61" i="5"/>
  <c r="W62" i="5"/>
  <c r="W63" i="5"/>
  <c r="W64" i="5"/>
  <c r="W65" i="5"/>
  <c r="W66" i="5"/>
  <c r="W67" i="5"/>
  <c r="W56" i="5"/>
  <c r="O56" i="5"/>
  <c r="P56" i="5"/>
  <c r="Q56" i="5"/>
  <c r="O57" i="5"/>
  <c r="P57" i="5"/>
  <c r="Q57" i="5"/>
  <c r="O58" i="5"/>
  <c r="P58" i="5"/>
  <c r="Q58" i="5"/>
  <c r="O59" i="5"/>
  <c r="P59" i="5"/>
  <c r="Q59" i="5"/>
  <c r="O60" i="5"/>
  <c r="P60" i="5"/>
  <c r="Q60" i="5"/>
  <c r="O61" i="5"/>
  <c r="P61" i="5"/>
  <c r="Q61" i="5"/>
  <c r="O62" i="5"/>
  <c r="P62" i="5"/>
  <c r="Q62" i="5"/>
  <c r="O63" i="5"/>
  <c r="P63" i="5"/>
  <c r="Q63" i="5"/>
  <c r="O64" i="5"/>
  <c r="P64" i="5"/>
  <c r="Q64" i="5"/>
  <c r="O65" i="5"/>
  <c r="P65" i="5"/>
  <c r="Q65" i="5"/>
  <c r="O66" i="5"/>
  <c r="P66" i="5"/>
  <c r="Q66" i="5"/>
  <c r="P55" i="5"/>
  <c r="Q55" i="5"/>
  <c r="O55" i="5"/>
  <c r="O52" i="5"/>
  <c r="E54" i="5"/>
  <c r="F54" i="5"/>
  <c r="G54" i="5"/>
  <c r="H54" i="5"/>
  <c r="I54" i="5"/>
  <c r="J54" i="5"/>
  <c r="E55" i="5"/>
  <c r="F55" i="5"/>
  <c r="G55" i="5"/>
  <c r="H55" i="5"/>
  <c r="I55" i="5"/>
  <c r="J55" i="5"/>
  <c r="E56" i="5"/>
  <c r="F56" i="5"/>
  <c r="G56" i="5"/>
  <c r="H56" i="5"/>
  <c r="I56" i="5"/>
  <c r="J56" i="5"/>
  <c r="E57" i="5"/>
  <c r="F57" i="5"/>
  <c r="G57" i="5"/>
  <c r="H57" i="5"/>
  <c r="I57" i="5"/>
  <c r="J57" i="5"/>
  <c r="E58" i="5"/>
  <c r="F58" i="5"/>
  <c r="G58" i="5"/>
  <c r="H58" i="5"/>
  <c r="I58" i="5"/>
  <c r="J58" i="5"/>
  <c r="E59" i="5"/>
  <c r="F59" i="5"/>
  <c r="G59" i="5"/>
  <c r="H59" i="5"/>
  <c r="I59" i="5"/>
  <c r="J59" i="5"/>
  <c r="E60" i="5"/>
  <c r="F60" i="5"/>
  <c r="G60" i="5"/>
  <c r="H60" i="5"/>
  <c r="I60" i="5"/>
  <c r="J60" i="5"/>
  <c r="E61" i="5"/>
  <c r="F61" i="5"/>
  <c r="G61" i="5"/>
  <c r="H61" i="5"/>
  <c r="I61" i="5"/>
  <c r="J61" i="5"/>
  <c r="E62" i="5"/>
  <c r="F62" i="5"/>
  <c r="G62" i="5"/>
  <c r="H62" i="5"/>
  <c r="I62" i="5"/>
  <c r="J62" i="5"/>
  <c r="E63" i="5"/>
  <c r="F63" i="5"/>
  <c r="G63" i="5"/>
  <c r="H63" i="5"/>
  <c r="I63" i="5"/>
  <c r="J63" i="5"/>
  <c r="E64" i="5"/>
  <c r="F64" i="5"/>
  <c r="G64" i="5"/>
  <c r="H64" i="5"/>
  <c r="I64" i="5"/>
  <c r="J64" i="5"/>
  <c r="F53" i="5"/>
  <c r="G53" i="5"/>
  <c r="H53" i="5"/>
  <c r="I53" i="5"/>
  <c r="J53" i="5"/>
  <c r="E53" i="5"/>
  <c r="D54" i="5"/>
  <c r="D55" i="5"/>
  <c r="D56" i="5"/>
  <c r="D57" i="5"/>
  <c r="D58" i="5"/>
  <c r="D59" i="5"/>
  <c r="D60" i="5"/>
  <c r="D61" i="5"/>
  <c r="D62" i="5"/>
  <c r="D63" i="5"/>
  <c r="D64" i="5"/>
  <c r="D53" i="5"/>
  <c r="C54" i="5"/>
  <c r="C55" i="5"/>
  <c r="C56" i="5"/>
  <c r="C57" i="5"/>
  <c r="C58" i="5"/>
  <c r="C59" i="5"/>
  <c r="C60" i="5"/>
  <c r="C61" i="5"/>
  <c r="C62" i="5"/>
  <c r="C63" i="5"/>
  <c r="C64" i="5"/>
  <c r="C53" i="5"/>
  <c r="Q62" i="1"/>
  <c r="R62" i="1"/>
  <c r="S62" i="1"/>
  <c r="T62" i="1"/>
  <c r="U62" i="1"/>
  <c r="V62" i="1"/>
  <c r="W62" i="1"/>
  <c r="X62" i="1"/>
  <c r="Q63" i="1"/>
  <c r="R63" i="1"/>
  <c r="S63" i="1"/>
  <c r="T63" i="1"/>
  <c r="U63" i="1"/>
  <c r="V63" i="1"/>
  <c r="W63" i="1"/>
  <c r="X63" i="1"/>
  <c r="Q64" i="1"/>
  <c r="R64" i="1"/>
  <c r="S64" i="1"/>
  <c r="T64" i="1"/>
  <c r="U64" i="1"/>
  <c r="V64" i="1"/>
  <c r="W64" i="1"/>
  <c r="X64" i="1"/>
  <c r="Q65" i="1"/>
  <c r="R65" i="1"/>
  <c r="S65" i="1"/>
  <c r="T65" i="1"/>
  <c r="U65" i="1"/>
  <c r="V65" i="1"/>
  <c r="W65" i="1"/>
  <c r="X65" i="1"/>
  <c r="Q66" i="1"/>
  <c r="R66" i="1"/>
  <c r="S66" i="1"/>
  <c r="T66" i="1"/>
  <c r="U66" i="1"/>
  <c r="V66" i="1"/>
  <c r="W66" i="1"/>
  <c r="X66" i="1"/>
  <c r="Q67" i="1"/>
  <c r="R67" i="1"/>
  <c r="S67" i="1"/>
  <c r="T67" i="1"/>
  <c r="U67" i="1"/>
  <c r="V67" i="1"/>
  <c r="W67" i="1"/>
  <c r="X67" i="1"/>
  <c r="Q68" i="1"/>
  <c r="R68" i="1"/>
  <c r="S68" i="1"/>
  <c r="T68" i="1"/>
  <c r="U68" i="1"/>
  <c r="V68" i="1"/>
  <c r="W68" i="1"/>
  <c r="X68" i="1"/>
  <c r="Q69" i="1"/>
  <c r="R69" i="1"/>
  <c r="S69" i="1"/>
  <c r="T69" i="1"/>
  <c r="U69" i="1"/>
  <c r="V69" i="1"/>
  <c r="W69" i="1"/>
  <c r="X69" i="1"/>
  <c r="Q70" i="1"/>
  <c r="R70" i="1"/>
  <c r="S70" i="1"/>
  <c r="T70" i="1"/>
  <c r="U70" i="1"/>
  <c r="V70" i="1"/>
  <c r="W70" i="1"/>
  <c r="X70" i="1"/>
  <c r="Q71" i="1"/>
  <c r="R71" i="1"/>
  <c r="S71" i="1"/>
  <c r="T71" i="1"/>
  <c r="U71" i="1"/>
  <c r="V71" i="1"/>
  <c r="W71" i="1"/>
  <c r="X71" i="1"/>
  <c r="Q72" i="1"/>
  <c r="R72" i="1"/>
  <c r="S72" i="1"/>
  <c r="T72" i="1"/>
  <c r="U72" i="1"/>
  <c r="V72" i="1"/>
  <c r="W72" i="1"/>
  <c r="X72" i="1"/>
  <c r="R61" i="1"/>
  <c r="S61" i="1"/>
  <c r="T61" i="1"/>
  <c r="U61" i="1"/>
  <c r="V61" i="1"/>
  <c r="W61" i="1"/>
  <c r="X61" i="1"/>
  <c r="Q61" i="1"/>
  <c r="Y31" i="1"/>
  <c r="Y59" i="1"/>
  <c r="Y45" i="1"/>
  <c r="W53" i="5"/>
  <c r="W35" i="5"/>
  <c r="O35" i="5"/>
  <c r="W16" i="5"/>
  <c r="O17" i="5"/>
  <c r="V25" i="2"/>
  <c r="W25" i="2"/>
  <c r="X25" i="2"/>
  <c r="Y25" i="2"/>
  <c r="Z25" i="2"/>
  <c r="AA25" i="2"/>
  <c r="AB25" i="2"/>
  <c r="U25" i="2"/>
  <c r="AA56" i="2"/>
  <c r="T56" i="2"/>
  <c r="U56" i="2"/>
  <c r="V56" i="2"/>
  <c r="W56" i="2"/>
  <c r="X56" i="2"/>
  <c r="Y56" i="2"/>
  <c r="Z56" i="2"/>
  <c r="S56" i="2"/>
  <c r="S25" i="2"/>
  <c r="T25" i="2"/>
  <c r="R25" i="2"/>
  <c r="U44" i="2" l="1"/>
  <c r="T44" i="2"/>
  <c r="S44" i="2"/>
  <c r="T43" i="2"/>
  <c r="U43" i="2"/>
  <c r="V43" i="2"/>
  <c r="W43" i="2"/>
  <c r="X43" i="2"/>
  <c r="Y43" i="2"/>
  <c r="Z43" i="2"/>
  <c r="S43" i="2"/>
  <c r="S42" i="2"/>
  <c r="T41" i="2"/>
  <c r="U41" i="2"/>
  <c r="V41" i="2"/>
  <c r="W41" i="2"/>
  <c r="X41" i="2"/>
  <c r="Y41" i="2"/>
  <c r="Z41" i="2"/>
  <c r="S41" i="2"/>
  <c r="U40" i="2"/>
  <c r="T40" i="2"/>
  <c r="S40" i="2"/>
  <c r="T39" i="2"/>
  <c r="U39" i="2"/>
  <c r="V39" i="2"/>
  <c r="W39" i="2"/>
  <c r="X39" i="2"/>
  <c r="Y39" i="2"/>
  <c r="Z39" i="2"/>
  <c r="S39" i="2"/>
  <c r="U38" i="2"/>
  <c r="V38" i="2"/>
  <c r="W38" i="2"/>
  <c r="X38" i="2"/>
  <c r="Y38" i="2"/>
  <c r="Z38" i="2"/>
  <c r="T38" i="2"/>
  <c r="S38" i="2"/>
  <c r="J22" i="2" l="1"/>
  <c r="I22" i="2"/>
  <c r="H22" i="2"/>
  <c r="G22" i="2"/>
  <c r="F22" i="2"/>
  <c r="E22" i="2"/>
  <c r="E25" i="2"/>
  <c r="D25" i="2"/>
  <c r="C25" i="2"/>
  <c r="V14" i="2"/>
  <c r="Q13" i="2"/>
  <c r="J6" i="2"/>
  <c r="I6" i="2"/>
  <c r="H6" i="2"/>
  <c r="G6" i="2"/>
  <c r="F6" i="2"/>
  <c r="E6" i="2"/>
  <c r="D6" i="2"/>
  <c r="C6" i="2"/>
</calcChain>
</file>

<file path=xl/sharedStrings.xml><?xml version="1.0" encoding="utf-8"?>
<sst xmlns="http://schemas.openxmlformats.org/spreadsheetml/2006/main" count="723" uniqueCount="257">
  <si>
    <t xml:space="preserve">into &amp;tmptbl&amp; </t>
  </si>
  <si>
    <t>from mst_name</t>
  </si>
  <si>
    <t xml:space="preserve"> where (mst_otdt=0 or mst_otdt&gt;mst_trdt_e)  </t>
  </si>
  <si>
    <t xml:space="preserve">and (orgn_kind in ('01','02','03','05','07','08') and mst_hosp_tm&lt;&gt;'1' and mst_narc_tm&lt;&gt;'1' and mst_back_tm&lt;&gt;'1' or orgn_kind in ('04','06'))  </t>
  </si>
  <si>
    <t xml:space="preserve">and orgn_code between '1100' and '2999' </t>
  </si>
  <si>
    <t>;</t>
  </si>
  <si>
    <t>select *,</t>
  </si>
  <si>
    <t>when age between 60 and 64 then '60歲以上65歲未滿'</t>
  </si>
  <si>
    <t>else '其他' end as 年齡</t>
  </si>
  <si>
    <t>from &amp;tmptbl&amp;</t>
  </si>
  <si>
    <t xml:space="preserve"> sum (case when age&lt;18 then 1 else 0 end) as '18歲未滿',</t>
  </si>
  <si>
    <t xml:space="preserve"> sum (case when age between 18 and 19 then 1 else 0 end) as '18歲以上20歲未滿',</t>
  </si>
  <si>
    <t xml:space="preserve"> sum (case when age between 20 and 29 then 1 else 0 end) as  '20歲以上30歲未滿',</t>
  </si>
  <si>
    <t xml:space="preserve"> sum (case when age between 30 and 39 then 1 else 0 end) as  '30歲以上40歲未滿',</t>
  </si>
  <si>
    <t xml:space="preserve"> sum (case when age between 40 and 49 then 1 else 0 end) as  '40歲以上50歲未滿',</t>
  </si>
  <si>
    <t xml:space="preserve"> sum (case when age between 50 and 59 then 1 else 0 end) as  '50歲以上60歲未滿',</t>
  </si>
  <si>
    <t xml:space="preserve"> sum (case when age between 60 and 64 then 1 else 0 end) as  '60歲以上65歲未滿',</t>
  </si>
  <si>
    <t xml:space="preserve"> sum (case when age&gt;=65 then 1 else 0 end) as '65歲以上'</t>
  </si>
  <si>
    <t>mst_ym</t>
  </si>
  <si>
    <t>18歲未滿</t>
  </si>
  <si>
    <t>18歲以上20歲未滿</t>
  </si>
  <si>
    <t>20歲以上30歲未滿</t>
  </si>
  <si>
    <t>30歲以上40歲未滿</t>
  </si>
  <si>
    <t>40歲以上50歲未滿</t>
  </si>
  <si>
    <t>50歲以上60歲未滿</t>
  </si>
  <si>
    <t>60歲以上65歲未滿</t>
  </si>
  <si>
    <t>65歲以上</t>
  </si>
  <si>
    <t>OX0100220　期底人口數（人）</t>
  </si>
  <si>
    <t>項目別</t>
  </si>
  <si>
    <t>兒童(未滿12歲)</t>
  </si>
  <si>
    <t>12歲以上未滿14歲</t>
  </si>
  <si>
    <t>14歲以上未滿18歲</t>
  </si>
  <si>
    <t>18歲以上未滿20歲</t>
  </si>
  <si>
    <t>20歲以上未滿24歲</t>
  </si>
  <si>
    <t>24歲以上未滿30歲</t>
  </si>
  <si>
    <t>30歲以上未滿40歲</t>
  </si>
  <si>
    <t>40歲以上未滿50歲</t>
  </si>
  <si>
    <t>50歲以上未滿60歲</t>
  </si>
  <si>
    <t>60歲</t>
  </si>
  <si>
    <t>61歲</t>
  </si>
  <si>
    <t>62歲</t>
  </si>
  <si>
    <t>63歲</t>
  </si>
  <si>
    <t>64歲</t>
  </si>
  <si>
    <t>65歲</t>
  </si>
  <si>
    <t>66歲</t>
  </si>
  <si>
    <t>67歲</t>
  </si>
  <si>
    <t>68歲</t>
  </si>
  <si>
    <t>69歲</t>
  </si>
  <si>
    <t>70歲以上未滿80歲</t>
  </si>
  <si>
    <t>80歲以上</t>
  </si>
  <si>
    <t>113年</t>
  </si>
  <si>
    <t>12月</t>
  </si>
  <si>
    <t>性別合計</t>
  </si>
  <si>
    <t>男性</t>
  </si>
  <si>
    <t>女性</t>
  </si>
  <si>
    <t>未滿18歲</t>
    <phoneticPr fontId="2" type="noConversion"/>
  </si>
  <si>
    <t>20歲以上未滿30歲</t>
    <phoneticPr fontId="2" type="noConversion"/>
  </si>
  <si>
    <t>60歲以上未滿65歲</t>
    <phoneticPr fontId="2" type="noConversion"/>
  </si>
  <si>
    <t>65歲以上</t>
    <phoneticPr fontId="2" type="noConversion"/>
  </si>
  <si>
    <t>表一  各縣市人口數按性別及五歲年齡組分</t>
    <phoneticPr fontId="4" type="noConversion"/>
  </si>
  <si>
    <t>中華民國113年底</t>
    <phoneticPr fontId="4" type="noConversion"/>
  </si>
  <si>
    <t xml:space="preserve">  單位：人</t>
    <phoneticPr fontId="9" type="noConversion"/>
  </si>
  <si>
    <r>
      <t>區</t>
    </r>
    <r>
      <rPr>
        <sz val="12"/>
        <color theme="1"/>
        <rFont val="新細明體"/>
        <family val="2"/>
        <charset val="136"/>
        <scheme val="minor"/>
      </rPr>
      <t xml:space="preserve"> </t>
    </r>
    <r>
      <rPr>
        <sz val="12"/>
        <rFont val="新細明體"/>
        <family val="1"/>
        <charset val="136"/>
      </rPr>
      <t>域</t>
    </r>
    <r>
      <rPr>
        <sz val="12"/>
        <color theme="1"/>
        <rFont val="新細明體"/>
        <family val="2"/>
        <charset val="136"/>
        <scheme val="minor"/>
      </rPr>
      <t xml:space="preserve"> </t>
    </r>
    <r>
      <rPr>
        <sz val="12"/>
        <rFont val="新細明體"/>
        <family val="1"/>
        <charset val="136"/>
      </rPr>
      <t>別</t>
    </r>
  </si>
  <si>
    <t>性別</t>
  </si>
  <si>
    <r>
      <t>總</t>
    </r>
    <r>
      <rPr>
        <sz val="12"/>
        <color theme="1"/>
        <rFont val="新細明體"/>
        <family val="2"/>
        <charset val="136"/>
        <scheme val="minor"/>
      </rPr>
      <t xml:space="preserve">     </t>
    </r>
    <r>
      <rPr>
        <sz val="12"/>
        <rFont val="新細明體"/>
        <family val="1"/>
        <charset val="136"/>
      </rPr>
      <t>計</t>
    </r>
  </si>
  <si>
    <t>0</t>
  </si>
  <si>
    <r>
      <t>1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4</t>
    </r>
    <phoneticPr fontId="4" type="noConversion"/>
  </si>
  <si>
    <r>
      <t>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9</t>
    </r>
  </si>
  <si>
    <r>
      <t>10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14</t>
    </r>
  </si>
  <si>
    <r>
      <t>15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19</t>
    </r>
  </si>
  <si>
    <r>
      <t>20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24</t>
    </r>
  </si>
  <si>
    <r>
      <t>25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29</t>
    </r>
  </si>
  <si>
    <r>
      <t>30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34</t>
    </r>
  </si>
  <si>
    <r>
      <t>35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39</t>
    </r>
  </si>
  <si>
    <r>
      <t>40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44</t>
    </r>
  </si>
  <si>
    <r>
      <t>45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49</t>
    </r>
  </si>
  <si>
    <r>
      <t>50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54</t>
    </r>
  </si>
  <si>
    <r>
      <t>55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59</t>
    </r>
  </si>
  <si>
    <r>
      <t>60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64</t>
    </r>
  </si>
  <si>
    <r>
      <t>65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69</t>
    </r>
  </si>
  <si>
    <r>
      <t>70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74</t>
    </r>
  </si>
  <si>
    <r>
      <t>75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79</t>
    </r>
  </si>
  <si>
    <r>
      <t>80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84</t>
    </r>
  </si>
  <si>
    <r>
      <t>85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89</t>
    </r>
  </si>
  <si>
    <r>
      <t>90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94</t>
    </r>
  </si>
  <si>
    <r>
      <t>95</t>
    </r>
    <r>
      <rPr>
        <sz val="12"/>
        <rFont val="新細明體"/>
        <family val="1"/>
        <charset val="136"/>
      </rPr>
      <t>～</t>
    </r>
    <r>
      <rPr>
        <sz val="12"/>
        <color theme="1"/>
        <rFont val="新細明體"/>
        <family val="2"/>
        <charset val="136"/>
        <scheme val="minor"/>
      </rPr>
      <t>99</t>
    </r>
  </si>
  <si>
    <t>100+</t>
  </si>
  <si>
    <r>
      <t>小</t>
    </r>
    <r>
      <rPr>
        <sz val="12"/>
        <color theme="1"/>
        <rFont val="新細明體"/>
        <family val="2"/>
        <charset val="136"/>
        <scheme val="minor"/>
      </rPr>
      <t xml:space="preserve">  </t>
    </r>
    <r>
      <rPr>
        <sz val="12"/>
        <rFont val="新細明體"/>
        <family val="1"/>
        <charset val="136"/>
      </rPr>
      <t>計</t>
    </r>
  </si>
  <si>
    <t>1</t>
  </si>
  <si>
    <t>2</t>
  </si>
  <si>
    <t>3</t>
  </si>
  <si>
    <t>4</t>
  </si>
  <si>
    <t>計</t>
  </si>
  <si>
    <t>總　　計</t>
    <phoneticPr fontId="4" type="noConversion"/>
  </si>
  <si>
    <t>男</t>
  </si>
  <si>
    <t>女</t>
  </si>
  <si>
    <t>性別合計</t>
    <phoneticPr fontId="2" type="noConversion"/>
  </si>
  <si>
    <t>CB0400220　監獄-受刑人-本月(年)底在監人數（人）</t>
  </si>
  <si>
    <t>CXX01×XXX10×XXX11×XXX06  矯正機關別×罪名別×年齡別×性別</t>
  </si>
  <si>
    <t>監獄</t>
  </si>
  <si>
    <t>18－20歲未滿</t>
  </si>
  <si>
    <t>20－30歲未滿</t>
  </si>
  <si>
    <t>30－40歲未滿</t>
  </si>
  <si>
    <t>40－50歲未滿</t>
  </si>
  <si>
    <t>50－60歲未滿</t>
  </si>
  <si>
    <t>60－65歲未滿</t>
  </si>
  <si>
    <t>CD0100720　少輔院-本月(年)底在院人數（人）</t>
  </si>
  <si>
    <t>CXX01×CCD10×CXX09×XXX06  矯正機關別×罪名×少年犯年齡×性別</t>
  </si>
  <si>
    <t>12歲未滿</t>
  </si>
  <si>
    <t>12－13歲未滿</t>
  </si>
  <si>
    <t>13－14歲未滿</t>
  </si>
  <si>
    <t>14－15歲未滿</t>
  </si>
  <si>
    <t>15－16歲未滿</t>
  </si>
  <si>
    <t>16－17歲未滿</t>
  </si>
  <si>
    <t>17－18歲未滿</t>
  </si>
  <si>
    <t>18－19歲未滿</t>
  </si>
  <si>
    <t>19－20歲未滿</t>
  </si>
  <si>
    <t>20－21歲未滿</t>
  </si>
  <si>
    <t>21－22歲未滿</t>
  </si>
  <si>
    <t>22歲以上</t>
  </si>
  <si>
    <t>CE0120220　看守所被告-本月(年)底在所人數（人）</t>
  </si>
  <si>
    <t>CXX01×CCE10×XXX11×XXX06  矯正機關別×看守所罪名×年齡別×性別</t>
  </si>
  <si>
    <t>CA0100120　矯正機關收容人（人）</t>
  </si>
  <si>
    <t>CXX01×CXX25×XXX06  矯正機關別×收容類別×性別</t>
  </si>
  <si>
    <t>CG0100620　戒治所-新入所人數(不含附設分所)（人）</t>
  </si>
  <si>
    <t>CXX01×CXX10×XXX11×XXX06  矯正機關別×毒品種類×年齡別×性別</t>
  </si>
  <si>
    <t>CG0100520　戒治所-本月(年)底在所人數(不含附設分所)（人）</t>
  </si>
  <si>
    <t>CH0100320　成勒-新入所人數（人）</t>
  </si>
  <si>
    <t>CXX01×CXX10×XXX06×XXX11  矯正機關別×毒品種類×性別×年齡別</t>
  </si>
  <si>
    <t>CH0100520　成勒-本月(年)底在所人數（人）</t>
  </si>
  <si>
    <t>CH0200520　少勒-本月(年)底在所人數（人）</t>
  </si>
  <si>
    <t>CXX01×CXX10×XXX06×CXX09  矯正機關別×毒品種類×性別×少年犯年齡</t>
  </si>
  <si>
    <t>18歲以上</t>
  </si>
  <si>
    <t>CH0200320　少勒-新入所人數（人）</t>
  </si>
  <si>
    <t>少年犯年齡合計</t>
  </si>
  <si>
    <t>CF0130120　少觀所-本月(年)底在所收容羈押人數(a)（人）</t>
  </si>
  <si>
    <t>CXX01×CCF10×CXX09×CCF02×XXX06  矯正機關別×少觀所罪名×少年犯年齡×少年事件別×性別</t>
  </si>
  <si>
    <t>備註：</t>
  </si>
  <si>
    <t>9612(含)前，少觀所罪名妨害性自主罪其他項人數含妨害風化罪人數。</t>
  </si>
  <si>
    <t>CF0130220　少觀所-本月(年)底在所感化教育人數(b)（人）</t>
  </si>
  <si>
    <t>CXX01×CXX09×XXX06  矯正機關別×少年犯年齡×性別</t>
  </si>
  <si>
    <t>CF0130320　少觀所-本月(年)底在所留置觀察人數(c)（人）</t>
  </si>
  <si>
    <t>case when mst_preskd = 2 and not (mst_chgiymd = 0 or mst_chgdt &gt; 0 and mst_chgdt &lt;=  mst_trdt_e) then '乙種指揮書受刑人'</t>
  </si>
  <si>
    <t xml:space="preserve">        when mst_preskd = 2 then '受刑人'  </t>
  </si>
  <si>
    <t xml:space="preserve">        when mst_preskd = 1 then '被管收人'</t>
  </si>
  <si>
    <t xml:space="preserve">        when mst_preskd = 4 then '受保安處分人'</t>
  </si>
  <si>
    <t xml:space="preserve">        when mst_preskd = 5 then '收容少年'</t>
  </si>
  <si>
    <t xml:space="preserve">        when mst_preskd = 6 then '受感化教育學生'</t>
  </si>
  <si>
    <t xml:space="preserve">        when mst_preskd = 7 then '受觀察勒戒人'</t>
  </si>
  <si>
    <t xml:space="preserve">        when mst_preskd = 8 then '受戒治人'</t>
  </si>
  <si>
    <t xml:space="preserve">        when mst_preskd = 9 then '受觀察勒戒少年'</t>
  </si>
  <si>
    <t>else '其他' end as 'knd'</t>
  </si>
  <si>
    <t>and mst_ym=11312</t>
  </si>
  <si>
    <t xml:space="preserve"> case when age&lt;18 then '18歲未滿'</t>
  </si>
  <si>
    <t xml:space="preserve"> when age between 18 and 19 then '18歲以上20歲未滿'</t>
  </si>
  <si>
    <t>when age between 20 and 29 then '20歲以上30歲未滿'</t>
  </si>
  <si>
    <t>when age between 30 and 39 then '30歲以上40歲未滿'</t>
  </si>
  <si>
    <t>when age between 40 and 49 then '40歲以上50歲未滿'</t>
  </si>
  <si>
    <t>when age between 50 and 59 then '50歲以上60歲未滿'</t>
  </si>
  <si>
    <t>when age&gt;=65 then '65歲以上'</t>
  </si>
  <si>
    <t>select knd,</t>
  </si>
  <si>
    <t>group by knd</t>
  </si>
  <si>
    <t>knd</t>
  </si>
  <si>
    <t>刑事羈押被告</t>
  </si>
  <si>
    <t>受觀察勒戒人</t>
  </si>
  <si>
    <t>受刑人</t>
  </si>
  <si>
    <t>收容少年</t>
  </si>
  <si>
    <t>受戒治人</t>
  </si>
  <si>
    <t>乙種指揮書受刑人</t>
  </si>
  <si>
    <t>受感化教育學生</t>
  </si>
  <si>
    <t>受觀察勒戒少年</t>
  </si>
  <si>
    <t>被管收人</t>
  </si>
  <si>
    <t>監獄</t>
    <phoneticPr fontId="2" type="noConversion"/>
  </si>
  <si>
    <t>看守所</t>
    <phoneticPr fontId="2" type="noConversion"/>
  </si>
  <si>
    <t>少觀所</t>
    <phoneticPr fontId="2" type="noConversion"/>
  </si>
  <si>
    <t>成勒</t>
    <phoneticPr fontId="2" type="noConversion"/>
  </si>
  <si>
    <t>少勒</t>
    <phoneticPr fontId="2" type="noConversion"/>
  </si>
  <si>
    <t>戒治</t>
    <phoneticPr fontId="2" type="noConversion"/>
  </si>
  <si>
    <t>學校</t>
    <phoneticPr fontId="2" type="noConversion"/>
  </si>
  <si>
    <t>CH0200420　少勒-出所人數（人）</t>
  </si>
  <si>
    <t>CXX01×CXX10×CCH04×CCH01×XXX06  矯正機關別×毒品種類×施用傾向×觀察勒戒出所原因×性別</t>
  </si>
  <si>
    <t>CH0100420　成勒-出所人數（人）</t>
  </si>
  <si>
    <t xml:space="preserve">        when mst_preskd = 1 and not (mst_folkcod = '1' or mst_folkcod = '2') then '刑事羈押被告'</t>
    <phoneticPr fontId="2" type="noConversion"/>
  </si>
  <si>
    <t xml:space="preserve">select mst_ym,orgn_code,orgn_kind,(mst_trdt_e - mst_brdt)/10000 as age,mst_preskd,  </t>
    <phoneticPr fontId="2" type="noConversion"/>
  </si>
  <si>
    <t>CG0100720　戒治所-實際出所人數(不含附設分所)（人）</t>
  </si>
  <si>
    <t>實際出所</t>
  </si>
  <si>
    <t>戒治實際出</t>
    <phoneticPr fontId="2" type="noConversion"/>
  </si>
  <si>
    <t xml:space="preserve">select  mst_ym,orgn_code,orgn_kind,(mst_trdt_e - mst_brdt)/10000 as age,mst_preskd,  </t>
  </si>
  <si>
    <t>case when stc_otop&gt;' ' then stc_otop</t>
  </si>
  <si>
    <t>else mst_otop end as mst_otop</t>
  </si>
  <si>
    <t>into &amp;tmptbl&amp;</t>
  </si>
  <si>
    <t xml:space="preserve"> from mst_name with (nolock,index=pkey)  </t>
  </si>
  <si>
    <t xml:space="preserve">  where  (mst_otdt between mst_trdt_s and mst_trdt_e)</t>
  </si>
  <si>
    <t>and orgn_kind in ('02', '2')</t>
  </si>
  <si>
    <t>and mst_preskd = 8</t>
  </si>
  <si>
    <t xml:space="preserve">and mst_otop in ('42', '63', '44', '54', '43', '47') </t>
  </si>
  <si>
    <t>and mst_ym between 11301 and 11312</t>
  </si>
  <si>
    <t xml:space="preserve"> order by orgn_code ,call_no</t>
  </si>
  <si>
    <t>select mst_ym/100,</t>
  </si>
  <si>
    <t>group by mst_ym/100</t>
  </si>
  <si>
    <t>成勒實際出</t>
    <phoneticPr fontId="2" type="noConversion"/>
  </si>
  <si>
    <t xml:space="preserve">  where ( mst_otdt between mst_trdt_s and mst_trdt_e </t>
  </si>
  <si>
    <t xml:space="preserve">and mst_otop not in ('14','31','32','54'))  </t>
  </si>
  <si>
    <t xml:space="preserve">and (orgn_kind=N'05' or orgn_kind=N'5')  </t>
  </si>
  <si>
    <t>and (mst_preskd=N'7')</t>
  </si>
  <si>
    <t xml:space="preserve">and (orgn_code between N'1100' and N'2999')   </t>
  </si>
  <si>
    <t>and mst_otop between '81' and '84'</t>
  </si>
  <si>
    <t>少勒實際出</t>
    <phoneticPr fontId="2" type="noConversion"/>
  </si>
  <si>
    <t>select  mst_ym,orgn_code,orgn_kind,(mst_trdt_e - mst_brdt)/10000 as age,mst_preskd</t>
  </si>
  <si>
    <t xml:space="preserve">  where ( mst_otdt between mst_trdt_s and mst_trdt_e) </t>
  </si>
  <si>
    <t>and mst_otop between 81 and 84</t>
  </si>
  <si>
    <t xml:space="preserve">and (orgn_kind='07' or orgn_kind='7')  </t>
  </si>
  <si>
    <t>and mst_preskd='9'</t>
  </si>
  <si>
    <t>RJSD比對</t>
    <phoneticPr fontId="2" type="noConversion"/>
  </si>
  <si>
    <t>RJSD</t>
    <phoneticPr fontId="2" type="noConversion"/>
  </si>
  <si>
    <t>SQL</t>
    <phoneticPr fontId="2" type="noConversion"/>
  </si>
  <si>
    <t>新入所</t>
    <phoneticPr fontId="2" type="noConversion"/>
  </si>
  <si>
    <t>實際出所</t>
    <phoneticPr fontId="2" type="noConversion"/>
  </si>
  <si>
    <r>
      <rPr>
        <sz val="12"/>
        <color theme="1"/>
        <rFont val="標楷體"/>
        <family val="4"/>
        <charset val="136"/>
      </rPr>
      <t>項目別</t>
    </r>
  </si>
  <si>
    <t>113年底</t>
    <phoneticPr fontId="2" type="noConversion"/>
  </si>
  <si>
    <t>總計</t>
    <phoneticPr fontId="2" type="noConversion"/>
  </si>
  <si>
    <t>男性</t>
    <phoneticPr fontId="2" type="noConversion"/>
  </si>
  <si>
    <t>女性</t>
    <phoneticPr fontId="2" type="noConversion"/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</si>
  <si>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</si>
  <si>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</si>
  <si>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</si>
  <si>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</si>
  <si>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</si>
  <si>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</si>
  <si>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</si>
  <si>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</si>
  <si>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</si>
  <si>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</si>
  <si>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</si>
  <si>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勒戒</t>
    <phoneticPr fontId="2" type="noConversion"/>
  </si>
  <si>
    <t>新入</t>
    <phoneticPr fontId="2" type="noConversion"/>
  </si>
  <si>
    <t>出所</t>
    <phoneticPr fontId="2" type="noConversion"/>
  </si>
  <si>
    <t>單位：人/十萬人</t>
    <phoneticPr fontId="2" type="noConversion"/>
  </si>
  <si>
    <t>15.每十萬人中收容於矯正機關之人數</t>
    <phoneticPr fontId="2" type="noConversion"/>
  </si>
  <si>
    <t>對應資料</t>
    <phoneticPr fontId="2" type="noConversion"/>
  </si>
  <si>
    <t>項目</t>
    <phoneticPr fontId="2" type="noConversion"/>
  </si>
  <si>
    <t>依性別分</t>
    <phoneticPr fontId="2" type="noConversion"/>
  </si>
  <si>
    <t>依年齡分</t>
    <phoneticPr fontId="2" type="noConversion"/>
  </si>
  <si>
    <t xml:space="preserve"> 總收容人</t>
    <phoneticPr fontId="2" type="noConversion"/>
  </si>
  <si>
    <t xml:space="preserve"> 男性</t>
    <phoneticPr fontId="2" type="noConversion"/>
  </si>
  <si>
    <t xml:space="preserve"> 女性</t>
    <phoneticPr fontId="2" type="noConversion"/>
  </si>
  <si>
    <t xml:space="preserve"> 18歲未滿</t>
    <phoneticPr fontId="2" type="noConversion"/>
  </si>
  <si>
    <t xml:space="preserve"> 18至20歲未滿</t>
    <phoneticPr fontId="2" type="noConversion"/>
  </si>
  <si>
    <t xml:space="preserve"> 20至30歲未滿</t>
    <phoneticPr fontId="2" type="noConversion"/>
  </si>
  <si>
    <t xml:space="preserve"> 30至40歲未滿</t>
    <phoneticPr fontId="2" type="noConversion"/>
  </si>
  <si>
    <t xml:space="preserve"> 40至50歲未滿</t>
    <phoneticPr fontId="2" type="noConversion"/>
  </si>
  <si>
    <t xml:space="preserve"> 50至60歲未滿</t>
    <phoneticPr fontId="2" type="noConversion"/>
  </si>
  <si>
    <t xml:space="preserve"> 65歲以上</t>
    <phoneticPr fontId="2" type="noConversion"/>
  </si>
  <si>
    <t xml:space="preserve"> 60至65歲未滿</t>
    <phoneticPr fontId="2" type="noConversion"/>
  </si>
  <si>
    <t>說明：
每十萬人中收容於矯正機關之人數＝(收容人總數÷全國總人口數)*10萬。</t>
    <phoneticPr fontId="2" type="noConversion"/>
  </si>
  <si>
    <t>113
年底</t>
    <phoneticPr fontId="2" type="noConversion"/>
  </si>
  <si>
    <t>期間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</si>
</sst>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_(* #,##0_);_(* \(#,##0\);_(* &quot;-&quot;_);_(@_)"/>
    <numFmt numFmtId="177" formatCode="_-* #,##0.0_-;\-* #,##0.0_-;_-* &quot;-&quot;_-;_-@_-"/>
  </numFmts>
  <fonts count="16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2"/>
      <name val="Times New Roman"/>
      <family val="1"/>
    </font>
    <font>
      <b/>
      <sz val="16"/>
      <name val="標楷體"/>
      <family val="4"/>
      <charset val="136"/>
    </font>
    <font>
      <sz val="12"/>
      <name val="新細明體"/>
      <family val="1"/>
      <charset val="136"/>
    </font>
    <font>
      <b/>
      <sz val="13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細明體"/>
      <family val="3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b/>
      <sz val="12"/>
      <color theme="1"/>
      <name val="標楷體"/>
      <family val="4"/>
      <charset val="136"/>
    </font>
    <font>
      <sz val="12"/>
      <color theme="1"/>
      <name val="細明體"/>
      <family val="3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</cellStyleXfs>
  <cellXfs count="250">
    <xf numFmtId="0" fontId="0" fillId="0" borderId="0" xfId="0">
      <alignment vertical="center"/>
    </xf>
    <xf numFmtId="0" fontId="0" fillId="0" borderId="0" xfId="0" applyAlignment="1"/>
    <xf numFmtId="0" fontId="0" fillId="0" borderId="0" xfId="0" applyNumberFormat="1" applyAlignment="1"/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3" fontId="0" fillId="0" borderId="5" xfId="0" applyNumberFormat="1" applyBorder="1" applyAlignment="1">
      <alignment horizontal="right" vertical="center" wrapText="1"/>
    </xf>
    <xf numFmtId="3" fontId="0" fillId="0" borderId="4" xfId="0" applyNumberFormat="1" applyBorder="1" applyAlignment="1">
      <alignment horizontal="right" vertical="center" wrapText="1"/>
    </xf>
    <xf numFmtId="0" fontId="0" fillId="0" borderId="3" xfId="0" applyBorder="1" applyAlignment="1">
      <alignment horizontal="left" vertical="top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4" xfId="0" applyBorder="1" applyAlignment="1">
      <alignment horizontal="left" vertical="top" wrapText="1"/>
    </xf>
    <xf numFmtId="3" fontId="0" fillId="0" borderId="5" xfId="0" applyNumberFormat="1" applyBorder="1" applyAlignment="1">
      <alignment horizontal="right" vertical="center" wrapText="1"/>
    </xf>
    <xf numFmtId="0" fontId="0" fillId="0" borderId="3" xfId="0" applyBorder="1" applyAlignment="1">
      <alignment horizontal="left" vertical="top" wrapText="1"/>
    </xf>
    <xf numFmtId="0" fontId="3" fillId="0" borderId="0" xfId="0" applyFont="1">
      <alignment vertical="center"/>
    </xf>
    <xf numFmtId="3" fontId="0" fillId="0" borderId="0" xfId="0" applyNumberFormat="1">
      <alignment vertical="center"/>
    </xf>
    <xf numFmtId="0" fontId="6" fillId="0" borderId="0" xfId="0" applyFont="1" applyAlignment="1" applyProtection="1"/>
    <xf numFmtId="41" fontId="7" fillId="0" borderId="8" xfId="1" applyFont="1" applyBorder="1" applyAlignment="1">
      <alignment vertical="center"/>
    </xf>
    <xf numFmtId="0" fontId="6" fillId="0" borderId="0" xfId="2" applyFont="1"/>
    <xf numFmtId="41" fontId="8" fillId="0" borderId="0" xfId="1" applyFont="1" applyBorder="1" applyAlignment="1">
      <alignment horizontal="left" vertical="center"/>
    </xf>
    <xf numFmtId="41" fontId="7" fillId="0" borderId="0" xfId="1" applyFont="1" applyBorder="1" applyAlignment="1">
      <alignment horizontal="center" vertical="center"/>
    </xf>
    <xf numFmtId="41" fontId="4" fillId="0" borderId="4" xfId="1" applyFont="1" applyBorder="1" applyAlignment="1" applyProtection="1"/>
    <xf numFmtId="41" fontId="4" fillId="0" borderId="9" xfId="1" applyFont="1" applyBorder="1" applyAlignment="1" applyProtection="1"/>
    <xf numFmtId="41" fontId="4" fillId="0" borderId="9" xfId="1" applyFont="1" applyBorder="1" applyAlignment="1" applyProtection="1">
      <alignment horizontal="center"/>
    </xf>
    <xf numFmtId="0" fontId="4" fillId="0" borderId="0" xfId="0" applyFont="1" applyAlignment="1" applyProtection="1"/>
    <xf numFmtId="41" fontId="6" fillId="0" borderId="12" xfId="1" applyFont="1" applyBorder="1" applyAlignment="1" applyProtection="1">
      <alignment horizontal="center"/>
    </xf>
    <xf numFmtId="41" fontId="4" fillId="0" borderId="12" xfId="1" applyFont="1" applyBorder="1" applyAlignment="1" applyProtection="1">
      <alignment horizontal="center"/>
    </xf>
    <xf numFmtId="41" fontId="10" fillId="0" borderId="0" xfId="1" applyFont="1" applyAlignment="1" applyProtection="1">
      <alignment horizontal="center"/>
    </xf>
    <xf numFmtId="41" fontId="11" fillId="0" borderId="6" xfId="1" applyFont="1" applyBorder="1" applyAlignment="1" applyProtection="1">
      <alignment horizontal="center"/>
    </xf>
    <xf numFmtId="41" fontId="10" fillId="0" borderId="6" xfId="1" applyFont="1" applyBorder="1" applyAlignment="1" applyProtection="1"/>
    <xf numFmtId="41" fontId="10" fillId="0" borderId="3" xfId="1" applyFont="1" applyBorder="1" applyAlignment="1" applyProtection="1"/>
    <xf numFmtId="41" fontId="10" fillId="0" borderId="1" xfId="1" applyFont="1" applyBorder="1" applyAlignment="1" applyProtection="1"/>
    <xf numFmtId="176" fontId="4" fillId="0" borderId="0" xfId="0" applyNumberFormat="1" applyFont="1" applyAlignment="1" applyProtection="1"/>
    <xf numFmtId="41" fontId="11" fillId="0" borderId="0" xfId="1" applyFont="1" applyAlignment="1" applyProtection="1">
      <alignment horizontal="center"/>
    </xf>
    <xf numFmtId="41" fontId="10" fillId="0" borderId="13" xfId="1" applyFont="1" applyBorder="1" applyAlignment="1" applyProtection="1"/>
    <xf numFmtId="41" fontId="10" fillId="0" borderId="8" xfId="1" applyFont="1" applyBorder="1" applyAlignment="1" applyProtection="1">
      <alignment horizontal="center"/>
    </xf>
    <xf numFmtId="41" fontId="11" fillId="0" borderId="12" xfId="1" applyFont="1" applyBorder="1" applyAlignment="1" applyProtection="1">
      <alignment horizontal="center"/>
    </xf>
    <xf numFmtId="41" fontId="10" fillId="0" borderId="12" xfId="1" applyFont="1" applyBorder="1" applyAlignment="1" applyProtection="1"/>
    <xf numFmtId="41" fontId="10" fillId="0" borderId="11" xfId="1" applyFont="1" applyBorder="1" applyAlignment="1" applyProtection="1"/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3" fontId="0" fillId="0" borderId="5" xfId="0" applyNumberFormat="1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3" fontId="0" fillId="0" borderId="5" xfId="0" applyNumberFormat="1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4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3" fillId="0" borderId="0" xfId="0" applyFont="1">
      <alignment vertical="center"/>
    </xf>
    <xf numFmtId="3" fontId="0" fillId="0" borderId="5" xfId="0" applyNumberFormat="1" applyBorder="1" applyAlignment="1">
      <alignment horizontal="right" vertical="center" wrapText="1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41" fontId="7" fillId="0" borderId="0" xfId="1" applyFont="1" applyBorder="1" applyAlignment="1">
      <alignment vertical="center"/>
    </xf>
    <xf numFmtId="41" fontId="4" fillId="0" borderId="3" xfId="1" applyFont="1" applyBorder="1" applyAlignment="1" applyProtection="1">
      <alignment horizontal="center" vertical="center"/>
    </xf>
    <xf numFmtId="41" fontId="4" fillId="0" borderId="11" xfId="1" applyFont="1" applyBorder="1" applyAlignment="1" applyProtection="1">
      <alignment horizontal="center" vertical="center"/>
    </xf>
    <xf numFmtId="0" fontId="0" fillId="0" borderId="0" xfId="0" applyBorder="1" applyAlignment="1">
      <alignment horizontal="right" vertical="center" wrapText="1"/>
    </xf>
    <xf numFmtId="0" fontId="0" fillId="0" borderId="6" xfId="0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3" borderId="0" xfId="0" applyFill="1" applyAlignment="1"/>
    <xf numFmtId="0" fontId="0" fillId="3" borderId="0" xfId="0" applyNumberFormat="1" applyFill="1" applyAlignment="1"/>
    <xf numFmtId="0" fontId="0" fillId="0" borderId="0" xfId="0" applyBorder="1" applyAlignment="1">
      <alignment horizontal="left" vertical="top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3" fontId="0" fillId="2" borderId="0" xfId="0" applyNumberFormat="1" applyFill="1">
      <alignment vertical="center"/>
    </xf>
    <xf numFmtId="3" fontId="0" fillId="2" borderId="5" xfId="0" applyNumberFormat="1" applyFill="1" applyBorder="1" applyAlignment="1">
      <alignment horizontal="right" vertical="center" wrapText="1"/>
    </xf>
    <xf numFmtId="0" fontId="0" fillId="2" borderId="0" xfId="0" applyFill="1">
      <alignment vertical="center"/>
    </xf>
    <xf numFmtId="0" fontId="3" fillId="2" borderId="0" xfId="0" applyFont="1" applyFill="1">
      <alignment vertical="center"/>
    </xf>
    <xf numFmtId="0" fontId="0" fillId="0" borderId="0" xfId="0">
      <alignment vertical="center"/>
    </xf>
    <xf numFmtId="0" fontId="13" fillId="4" borderId="9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top" wrapText="1"/>
    </xf>
    <xf numFmtId="0" fontId="12" fillId="4" borderId="0" xfId="0" applyFont="1" applyFill="1">
      <alignment vertical="center"/>
    </xf>
    <xf numFmtId="41" fontId="13" fillId="4" borderId="0" xfId="0" applyNumberFormat="1" applyFont="1" applyFill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right" vertical="center" wrapText="1"/>
    </xf>
    <xf numFmtId="0" fontId="3" fillId="0" borderId="0" xfId="0" applyFont="1">
      <alignment vertical="center"/>
    </xf>
    <xf numFmtId="0" fontId="0" fillId="4" borderId="0" xfId="0" applyFill="1">
      <alignment vertical="center"/>
    </xf>
    <xf numFmtId="0" fontId="0" fillId="4" borderId="0" xfId="0" applyFill="1" applyBorder="1" applyAlignment="1">
      <alignment horizontal="left" vertical="top" wrapText="1"/>
    </xf>
    <xf numFmtId="0" fontId="0" fillId="4" borderId="3" xfId="0" applyFill="1" applyBorder="1" applyAlignment="1">
      <alignment horizontal="left" vertical="top" wrapText="1"/>
    </xf>
    <xf numFmtId="0" fontId="0" fillId="4" borderId="4" xfId="0" applyFill="1" applyBorder="1" applyAlignment="1">
      <alignment horizontal="left" vertical="top" wrapText="1"/>
    </xf>
    <xf numFmtId="0" fontId="0" fillId="4" borderId="6" xfId="0" applyFill="1" applyBorder="1" applyAlignment="1">
      <alignment horizontal="left" vertical="center" wrapText="1"/>
    </xf>
    <xf numFmtId="0" fontId="0" fillId="4" borderId="5" xfId="0" applyFill="1" applyBorder="1" applyAlignment="1">
      <alignment horizontal="right" vertical="center" wrapText="1"/>
    </xf>
    <xf numFmtId="0" fontId="0" fillId="4" borderId="4" xfId="0" applyFill="1" applyBorder="1" applyAlignment="1">
      <alignment horizontal="right" vertical="center" wrapText="1"/>
    </xf>
    <xf numFmtId="0" fontId="0" fillId="4" borderId="0" xfId="0" applyFill="1" applyAlignment="1">
      <alignment vertical="center" wrapText="1"/>
    </xf>
    <xf numFmtId="0" fontId="0" fillId="5" borderId="0" xfId="0" applyFill="1" applyAlignment="1"/>
    <xf numFmtId="0" fontId="0" fillId="5" borderId="0" xfId="0" applyNumberFormat="1" applyFill="1" applyAlignment="1"/>
    <xf numFmtId="0" fontId="0" fillId="5" borderId="0" xfId="0" applyFill="1" applyAlignment="1">
      <alignment vertical="center" wrapText="1"/>
    </xf>
    <xf numFmtId="0" fontId="12" fillId="0" borderId="0" xfId="0" applyFont="1" applyFill="1" applyBorder="1" applyAlignment="1">
      <alignment horizontal="right" vertical="center"/>
    </xf>
    <xf numFmtId="0" fontId="12" fillId="0" borderId="0" xfId="0" applyFont="1" applyFill="1" applyBorder="1">
      <alignment vertical="center"/>
    </xf>
    <xf numFmtId="177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2" fillId="6" borderId="5" xfId="0" applyFont="1" applyFill="1" applyBorder="1" applyAlignment="1">
      <alignment horizontal="center" vertical="center"/>
    </xf>
    <xf numFmtId="0" fontId="12" fillId="0" borderId="5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1" fontId="4" fillId="0" borderId="3" xfId="1" applyFont="1" applyBorder="1" applyAlignment="1" applyProtection="1">
      <alignment horizontal="center" vertical="center"/>
    </xf>
    <xf numFmtId="41" fontId="4" fillId="0" borderId="11" xfId="1" applyFont="1" applyBorder="1" applyAlignment="1" applyProtection="1">
      <alignment horizontal="center" vertical="center"/>
    </xf>
    <xf numFmtId="41" fontId="5" fillId="0" borderId="0" xfId="1" applyFont="1" applyAlignment="1" applyProtection="1">
      <alignment horizontal="center"/>
      <protection locked="0"/>
    </xf>
    <xf numFmtId="41" fontId="5" fillId="0" borderId="0" xfId="1" quotePrefix="1" applyFont="1" applyAlignment="1" applyProtection="1">
      <alignment horizontal="center"/>
      <protection locked="0"/>
    </xf>
    <xf numFmtId="41" fontId="8" fillId="0" borderId="8" xfId="1" applyFont="1" applyBorder="1" applyAlignment="1">
      <alignment horizontal="right" vertical="center"/>
    </xf>
    <xf numFmtId="41" fontId="8" fillId="0" borderId="8" xfId="1" applyFont="1" applyBorder="1" applyAlignment="1">
      <alignment horizontal="center" vertical="center"/>
    </xf>
    <xf numFmtId="41" fontId="6" fillId="0" borderId="8" xfId="1" applyFont="1" applyBorder="1" applyAlignment="1">
      <alignment horizontal="right" vertical="center"/>
    </xf>
    <xf numFmtId="41" fontId="6" fillId="0" borderId="7" xfId="1" quotePrefix="1" applyFont="1" applyBorder="1" applyAlignment="1" applyProtection="1">
      <alignment horizontal="center" vertical="center"/>
    </xf>
    <xf numFmtId="41" fontId="6" fillId="0" borderId="10" xfId="1" quotePrefix="1" applyFont="1" applyBorder="1" applyAlignment="1" applyProtection="1">
      <alignment horizontal="center" vertical="center"/>
    </xf>
    <xf numFmtId="41" fontId="6" fillId="0" borderId="3" xfId="1" applyFont="1" applyBorder="1" applyAlignment="1" applyProtection="1">
      <alignment horizontal="center" vertical="center"/>
    </xf>
    <xf numFmtId="41" fontId="6" fillId="0" borderId="11" xfId="1" applyFont="1" applyBorder="1" applyAlignment="1" applyProtection="1">
      <alignment horizontal="center" vertical="center"/>
    </xf>
    <xf numFmtId="41" fontId="6" fillId="0" borderId="3" xfId="1" quotePrefix="1" applyFont="1" applyBorder="1" applyAlignment="1" applyProtection="1">
      <alignment horizontal="center" vertical="center"/>
    </xf>
    <xf numFmtId="41" fontId="6" fillId="0" borderId="11" xfId="1" quotePrefix="1" applyFont="1" applyBorder="1" applyAlignment="1" applyProtection="1">
      <alignment horizontal="center" vertical="center"/>
    </xf>
    <xf numFmtId="41" fontId="4" fillId="0" borderId="1" xfId="1" applyFont="1" applyBorder="1" applyAlignment="1" applyProtection="1">
      <alignment horizontal="center" vertical="center"/>
    </xf>
    <xf numFmtId="41" fontId="4" fillId="0" borderId="12" xfId="1" applyFont="1" applyBorder="1" applyAlignment="1" applyProtection="1">
      <alignment horizontal="center" vertical="center"/>
    </xf>
    <xf numFmtId="0" fontId="0" fillId="4" borderId="1" xfId="0" applyFill="1" applyBorder="1" applyAlignment="1">
      <alignment horizontal="left" vertical="top" wrapText="1"/>
    </xf>
    <xf numFmtId="0" fontId="0" fillId="4" borderId="6" xfId="0" applyFill="1" applyBorder="1" applyAlignment="1">
      <alignment horizontal="left" vertical="top" wrapText="1"/>
    </xf>
    <xf numFmtId="0" fontId="0" fillId="4" borderId="12" xfId="0" applyFill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4" borderId="2" xfId="0" applyFill="1" applyBorder="1" applyAlignment="1">
      <alignment horizontal="left" vertical="top" wrapText="1"/>
    </xf>
    <xf numFmtId="0" fontId="0" fillId="4" borderId="7" xfId="0" applyFill="1" applyBorder="1" applyAlignment="1">
      <alignment horizontal="left" vertical="top" wrapText="1"/>
    </xf>
    <xf numFmtId="0" fontId="12" fillId="0" borderId="5" xfId="0" applyFont="1" applyFill="1" applyBorder="1" applyAlignment="1">
      <alignment horizontal="center" vertical="center" wrapText="1"/>
    </xf>
  </cellXfs>
  <cellStyles count="3">
    <cellStyle name="一般" xfId="0" builtinId="0"/>
    <cellStyle name="一般_網路靜態" xfId="2"/>
    <cellStyle name="千分位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zoomScale="120" zoomScaleNormal="120" workbookViewId="0">
      <selection activeCell="F10" sqref="F10"/>
    </sheetView>
  </sheetViews>
  <sheetFormatPr defaultRowHeight="16.2"/>
  <cols>
    <col min="1" max="1" width="5.77734375" style="206" customWidth="1"/>
    <col min="2" max="2" width="17.5546875" style="206" customWidth="1"/>
    <col min="3" max="3" width="19.88671875" style="206" customWidth="1"/>
    <col min="4" max="11" width="7.6640625" style="206" customWidth="1"/>
    <col min="12" max="12" width="8.88671875" style="206"/>
    <col min="13" max="13" width="12.6640625" style="206" bestFit="1" customWidth="1"/>
    <col min="14" max="24" width="7.6640625" style="206" customWidth="1"/>
    <col min="25" max="16384" width="8.88671875" style="206"/>
  </cols>
  <sheetData>
    <row r="1" spans="1:11" ht="23.4" customHeight="1">
      <c r="A1" s="216" t="s">
        <v>238</v>
      </c>
      <c r="B1" s="216"/>
      <c r="C1" s="216"/>
      <c r="D1" s="210"/>
      <c r="E1" s="210"/>
      <c r="F1" s="210"/>
      <c r="G1" s="210"/>
      <c r="H1" s="210"/>
      <c r="I1" s="210"/>
      <c r="J1" s="210"/>
      <c r="K1" s="210"/>
    </row>
    <row r="2" spans="1:11">
      <c r="A2" s="217" t="s">
        <v>237</v>
      </c>
      <c r="B2" s="217"/>
      <c r="C2" s="217"/>
      <c r="D2" s="209"/>
      <c r="E2" s="209"/>
      <c r="F2" s="209"/>
      <c r="G2" s="209"/>
      <c r="H2" s="209"/>
      <c r="I2" s="209"/>
      <c r="J2" s="209"/>
      <c r="K2" s="209"/>
    </row>
    <row r="3" spans="1:11">
      <c r="A3" s="211" t="s">
        <v>256</v>
      </c>
      <c r="B3" s="211" t="s">
        <v>240</v>
      </c>
      <c r="C3" s="211" t="s">
        <v>239</v>
      </c>
      <c r="K3" s="205"/>
    </row>
    <row r="4" spans="1:11">
      <c r="A4" s="249" t="s">
        <v>255</v>
      </c>
      <c r="B4" s="213" t="s">
        <v>243</v>
      </c>
      <c r="C4" s="212">
        <v>252.5</v>
      </c>
      <c r="K4" s="205"/>
    </row>
    <row r="5" spans="1:11">
      <c r="A5" s="218"/>
      <c r="B5" s="219" t="s">
        <v>241</v>
      </c>
      <c r="C5" s="219"/>
      <c r="K5" s="205"/>
    </row>
    <row r="6" spans="1:11">
      <c r="A6" s="218"/>
      <c r="B6" s="213" t="s">
        <v>244</v>
      </c>
      <c r="C6" s="212">
        <v>463.4</v>
      </c>
      <c r="K6" s="205"/>
    </row>
    <row r="7" spans="1:11">
      <c r="A7" s="218"/>
      <c r="B7" s="213" t="s">
        <v>245</v>
      </c>
      <c r="C7" s="212">
        <v>47.7</v>
      </c>
      <c r="K7" s="205"/>
    </row>
    <row r="8" spans="1:11">
      <c r="A8" s="218"/>
      <c r="B8" s="219" t="s">
        <v>242</v>
      </c>
      <c r="C8" s="219"/>
      <c r="K8" s="205"/>
    </row>
    <row r="9" spans="1:11">
      <c r="A9" s="218"/>
      <c r="B9" s="214" t="s">
        <v>246</v>
      </c>
      <c r="C9" s="212">
        <v>19.100000000000001</v>
      </c>
    </row>
    <row r="10" spans="1:11">
      <c r="A10" s="218"/>
      <c r="B10" s="214" t="s">
        <v>247</v>
      </c>
      <c r="C10" s="212">
        <v>179.4</v>
      </c>
      <c r="E10" s="208"/>
      <c r="F10" s="208"/>
      <c r="G10" s="208"/>
      <c r="H10" s="208"/>
      <c r="I10" s="208"/>
      <c r="J10" s="208"/>
      <c r="K10" s="208"/>
    </row>
    <row r="11" spans="1:11">
      <c r="A11" s="218"/>
      <c r="B11" s="214" t="s">
        <v>248</v>
      </c>
      <c r="C11" s="212">
        <v>410.4</v>
      </c>
    </row>
    <row r="12" spans="1:11">
      <c r="A12" s="218"/>
      <c r="B12" s="214" t="s">
        <v>249</v>
      </c>
      <c r="C12" s="212">
        <v>408.7</v>
      </c>
      <c r="D12" s="207"/>
      <c r="E12" s="207"/>
      <c r="F12" s="207"/>
      <c r="G12" s="207"/>
      <c r="H12" s="207"/>
      <c r="I12" s="207"/>
      <c r="J12" s="207"/>
      <c r="K12" s="207"/>
    </row>
    <row r="13" spans="1:11">
      <c r="A13" s="218"/>
      <c r="B13" s="214" t="s">
        <v>250</v>
      </c>
      <c r="C13" s="212">
        <v>444.2</v>
      </c>
      <c r="D13" s="207"/>
      <c r="E13" s="207"/>
      <c r="F13" s="207"/>
      <c r="G13" s="207"/>
      <c r="H13" s="207"/>
      <c r="I13" s="207"/>
      <c r="J13" s="207"/>
      <c r="K13" s="207"/>
    </row>
    <row r="14" spans="1:11">
      <c r="A14" s="218"/>
      <c r="B14" s="214" t="s">
        <v>251</v>
      </c>
      <c r="C14" s="212">
        <v>294.10000000000002</v>
      </c>
      <c r="D14" s="207"/>
      <c r="E14" s="207"/>
      <c r="F14" s="207"/>
      <c r="G14" s="207"/>
      <c r="H14" s="207"/>
      <c r="I14" s="207"/>
      <c r="J14" s="207"/>
      <c r="K14" s="207"/>
    </row>
    <row r="15" spans="1:11">
      <c r="A15" s="218"/>
      <c r="B15" s="214" t="s">
        <v>253</v>
      </c>
      <c r="C15" s="212">
        <v>165.8</v>
      </c>
      <c r="D15" s="207"/>
      <c r="E15" s="207"/>
      <c r="F15" s="207"/>
      <c r="G15" s="207"/>
      <c r="H15" s="207"/>
      <c r="I15" s="207"/>
      <c r="J15" s="207"/>
      <c r="K15" s="207"/>
    </row>
    <row r="16" spans="1:11">
      <c r="A16" s="218"/>
      <c r="B16" s="214" t="s">
        <v>252</v>
      </c>
      <c r="C16" s="212">
        <v>58.9</v>
      </c>
      <c r="D16" s="207"/>
      <c r="E16" s="207"/>
      <c r="F16" s="207"/>
      <c r="G16" s="207"/>
      <c r="H16" s="207"/>
      <c r="I16" s="207"/>
      <c r="J16" s="207"/>
      <c r="K16" s="207"/>
    </row>
    <row r="17" spans="1:11" ht="51" customHeight="1">
      <c r="A17" s="215" t="s">
        <v>254</v>
      </c>
      <c r="B17" s="215"/>
      <c r="C17" s="215"/>
      <c r="D17" s="209"/>
      <c r="E17" s="209"/>
      <c r="F17" s="209"/>
      <c r="G17" s="209"/>
      <c r="H17" s="209"/>
      <c r="I17" s="209"/>
      <c r="J17" s="209"/>
      <c r="K17" s="209"/>
    </row>
  </sheetData>
  <mergeCells count="6">
    <mergeCell ref="A17:C17"/>
    <mergeCell ref="A1:C1"/>
    <mergeCell ref="A2:C2"/>
    <mergeCell ref="A4:A16"/>
    <mergeCell ref="B5:C5"/>
    <mergeCell ref="B8:C8"/>
  </mergeCells>
  <phoneticPr fontId="2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130" orientation="landscape" r:id="rId1"/>
  <headerFooter scaleWithDoc="0">
    <oddFooter>&amp;C&amp;"標楷體,粗體"&amp;14&amp;F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8"/>
  <sheetViews>
    <sheetView topLeftCell="A31" workbookViewId="0">
      <selection activeCell="P5" sqref="P5:X5"/>
    </sheetView>
  </sheetViews>
  <sheetFormatPr defaultRowHeight="16.2"/>
  <cols>
    <col min="16" max="16" width="10.88671875" customWidth="1"/>
  </cols>
  <sheetData>
    <row r="1" spans="1:25">
      <c r="A1" t="s">
        <v>183</v>
      </c>
      <c r="N1" s="1"/>
      <c r="O1" s="1"/>
      <c r="P1" s="1" t="s">
        <v>162</v>
      </c>
      <c r="Q1" s="1" t="s">
        <v>19</v>
      </c>
      <c r="R1" s="1" t="s">
        <v>20</v>
      </c>
      <c r="S1" s="1" t="s">
        <v>21</v>
      </c>
      <c r="T1" s="1" t="s">
        <v>22</v>
      </c>
      <c r="U1" s="1" t="s">
        <v>23</v>
      </c>
      <c r="V1" s="1" t="s">
        <v>24</v>
      </c>
      <c r="W1" s="1" t="s">
        <v>25</v>
      </c>
      <c r="X1" s="1" t="s">
        <v>26</v>
      </c>
    </row>
    <row r="2" spans="1:25">
      <c r="A2" t="s">
        <v>142</v>
      </c>
      <c r="N2" s="2"/>
      <c r="O2" s="2"/>
      <c r="P2" s="1" t="s">
        <v>165</v>
      </c>
      <c r="Q2" s="2">
        <v>5</v>
      </c>
      <c r="R2" s="2">
        <v>120</v>
      </c>
      <c r="S2" s="2">
        <v>9547</v>
      </c>
      <c r="T2" s="2">
        <v>11842</v>
      </c>
      <c r="U2" s="2">
        <v>16194</v>
      </c>
      <c r="V2" s="2">
        <v>9787</v>
      </c>
      <c r="W2" s="2">
        <v>2794</v>
      </c>
      <c r="X2" s="2">
        <v>2536</v>
      </c>
    </row>
    <row r="3" spans="1:25">
      <c r="A3" t="s">
        <v>143</v>
      </c>
      <c r="P3" s="202" t="s">
        <v>168</v>
      </c>
      <c r="Q3" s="203">
        <v>0</v>
      </c>
      <c r="R3" s="203">
        <v>2</v>
      </c>
      <c r="S3" s="203">
        <v>87</v>
      </c>
      <c r="T3" s="203">
        <v>87</v>
      </c>
      <c r="U3" s="203">
        <v>115</v>
      </c>
      <c r="V3" s="203">
        <v>61</v>
      </c>
      <c r="W3" s="203">
        <v>25</v>
      </c>
      <c r="X3" s="203">
        <v>16</v>
      </c>
    </row>
    <row r="4" spans="1:25" ht="32.4">
      <c r="A4" t="s">
        <v>182</v>
      </c>
      <c r="P4" s="122" t="s">
        <v>163</v>
      </c>
      <c r="Q4" s="122">
        <v>0</v>
      </c>
      <c r="R4" s="122">
        <v>185</v>
      </c>
      <c r="S4" s="122">
        <v>1526</v>
      </c>
      <c r="T4" s="122">
        <v>945</v>
      </c>
      <c r="U4" s="122">
        <v>580</v>
      </c>
      <c r="V4" s="122">
        <v>277</v>
      </c>
      <c r="W4" s="122">
        <v>73</v>
      </c>
      <c r="X4" s="122">
        <v>76</v>
      </c>
      <c r="Y4" s="122"/>
    </row>
    <row r="5" spans="1:25">
      <c r="A5" t="s">
        <v>144</v>
      </c>
      <c r="P5" s="204" t="s">
        <v>171</v>
      </c>
      <c r="Q5" s="204">
        <v>0</v>
      </c>
      <c r="R5" s="204">
        <v>0</v>
      </c>
      <c r="S5" s="204">
        <v>0</v>
      </c>
      <c r="T5" s="204">
        <v>0</v>
      </c>
      <c r="U5" s="204">
        <v>1</v>
      </c>
      <c r="V5" s="204">
        <v>1</v>
      </c>
      <c r="W5" s="204">
        <v>1</v>
      </c>
      <c r="X5" s="204">
        <v>0</v>
      </c>
      <c r="Y5" s="122"/>
    </row>
    <row r="6" spans="1:25">
      <c r="A6" t="s">
        <v>145</v>
      </c>
      <c r="P6" s="1" t="s">
        <v>166</v>
      </c>
      <c r="Q6" s="2">
        <v>321</v>
      </c>
      <c r="R6" s="2">
        <v>84</v>
      </c>
      <c r="S6" s="2">
        <v>3</v>
      </c>
      <c r="T6" s="2">
        <v>0</v>
      </c>
      <c r="U6" s="2">
        <v>0</v>
      </c>
      <c r="V6" s="2">
        <v>0</v>
      </c>
      <c r="W6" s="2">
        <v>0</v>
      </c>
      <c r="X6" s="2">
        <v>0</v>
      </c>
    </row>
    <row r="7" spans="1:25">
      <c r="A7" t="s">
        <v>146</v>
      </c>
      <c r="P7" s="1" t="s">
        <v>164</v>
      </c>
      <c r="Q7" s="2">
        <v>0</v>
      </c>
      <c r="R7" s="2">
        <v>2</v>
      </c>
      <c r="S7" s="2">
        <v>102</v>
      </c>
      <c r="T7" s="2">
        <v>158</v>
      </c>
      <c r="U7" s="2">
        <v>241</v>
      </c>
      <c r="V7" s="2">
        <v>98</v>
      </c>
      <c r="W7" s="2">
        <v>18</v>
      </c>
      <c r="X7" s="2">
        <v>10</v>
      </c>
    </row>
    <row r="8" spans="1:25">
      <c r="A8" t="s">
        <v>147</v>
      </c>
      <c r="P8" s="1" t="s">
        <v>170</v>
      </c>
      <c r="Q8" s="2">
        <v>1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</row>
    <row r="9" spans="1:25">
      <c r="A9" t="s">
        <v>148</v>
      </c>
      <c r="P9" s="1" t="s">
        <v>167</v>
      </c>
      <c r="Q9" s="2">
        <v>0</v>
      </c>
      <c r="R9" s="2">
        <v>0</v>
      </c>
      <c r="S9" s="2">
        <v>6</v>
      </c>
      <c r="T9" s="2">
        <v>45</v>
      </c>
      <c r="U9" s="2">
        <v>245</v>
      </c>
      <c r="V9" s="2">
        <v>120</v>
      </c>
      <c r="W9" s="2">
        <v>16</v>
      </c>
      <c r="X9" s="2">
        <v>8</v>
      </c>
    </row>
    <row r="10" spans="1:25">
      <c r="A10" t="s">
        <v>149</v>
      </c>
      <c r="P10" s="1" t="s">
        <v>169</v>
      </c>
      <c r="Q10" s="2">
        <v>310</v>
      </c>
      <c r="R10" s="2">
        <v>351</v>
      </c>
      <c r="S10" s="2">
        <v>58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</row>
    <row r="11" spans="1:25">
      <c r="A11" t="s">
        <v>150</v>
      </c>
    </row>
    <row r="12" spans="1:25">
      <c r="A12" t="s">
        <v>151</v>
      </c>
    </row>
    <row r="13" spans="1:25">
      <c r="A13" t="s">
        <v>0</v>
      </c>
    </row>
    <row r="14" spans="1:25">
      <c r="A14" t="s">
        <v>1</v>
      </c>
    </row>
    <row r="15" spans="1:25">
      <c r="A15" t="s">
        <v>2</v>
      </c>
    </row>
    <row r="16" spans="1:25">
      <c r="A16" t="s">
        <v>3</v>
      </c>
    </row>
    <row r="17" spans="1:25">
      <c r="A17" t="s">
        <v>4</v>
      </c>
      <c r="O17" s="132" t="s">
        <v>217</v>
      </c>
    </row>
    <row r="18" spans="1:25" ht="48.6">
      <c r="A18" t="s">
        <v>152</v>
      </c>
      <c r="O18" s="132" t="s">
        <v>177</v>
      </c>
      <c r="P18" s="122" t="s">
        <v>18</v>
      </c>
      <c r="Q18" s="122" t="s">
        <v>19</v>
      </c>
      <c r="R18" s="122" t="s">
        <v>20</v>
      </c>
      <c r="S18" s="122" t="s">
        <v>21</v>
      </c>
      <c r="T18" s="122" t="s">
        <v>22</v>
      </c>
      <c r="U18" s="122" t="s">
        <v>23</v>
      </c>
      <c r="V18" s="122" t="s">
        <v>24</v>
      </c>
      <c r="W18" s="122" t="s">
        <v>25</v>
      </c>
      <c r="X18" s="122" t="s">
        <v>26</v>
      </c>
      <c r="Y18" s="122"/>
    </row>
    <row r="19" spans="1:25">
      <c r="A19" t="s">
        <v>5</v>
      </c>
      <c r="P19" s="122">
        <v>11301</v>
      </c>
      <c r="Q19" s="201">
        <v>0</v>
      </c>
      <c r="R19" s="201">
        <v>0</v>
      </c>
      <c r="S19" s="201">
        <v>3</v>
      </c>
      <c r="T19" s="201">
        <v>16</v>
      </c>
      <c r="U19" s="201">
        <v>49</v>
      </c>
      <c r="V19" s="201">
        <v>22</v>
      </c>
      <c r="W19" s="201">
        <v>4</v>
      </c>
      <c r="X19" s="201">
        <v>0</v>
      </c>
      <c r="Y19" s="122"/>
    </row>
    <row r="20" spans="1:25">
      <c r="A20" t="s">
        <v>6</v>
      </c>
      <c r="P20" s="122">
        <v>11302</v>
      </c>
      <c r="Q20" s="201">
        <v>0</v>
      </c>
      <c r="R20" s="201">
        <v>0</v>
      </c>
      <c r="S20" s="201">
        <v>1</v>
      </c>
      <c r="T20" s="201">
        <v>7</v>
      </c>
      <c r="U20" s="201">
        <v>50</v>
      </c>
      <c r="V20" s="201">
        <v>22</v>
      </c>
      <c r="W20" s="201">
        <v>1</v>
      </c>
      <c r="X20" s="201">
        <v>0</v>
      </c>
      <c r="Y20" s="122"/>
    </row>
    <row r="21" spans="1:25">
      <c r="A21" t="s">
        <v>153</v>
      </c>
      <c r="P21" s="122">
        <v>11303</v>
      </c>
      <c r="Q21" s="201">
        <v>0</v>
      </c>
      <c r="R21" s="201">
        <v>0</v>
      </c>
      <c r="S21" s="201">
        <v>1</v>
      </c>
      <c r="T21" s="201">
        <v>10</v>
      </c>
      <c r="U21" s="201">
        <v>55</v>
      </c>
      <c r="V21" s="201">
        <v>18</v>
      </c>
      <c r="W21" s="201">
        <v>6</v>
      </c>
      <c r="X21" s="201">
        <v>0</v>
      </c>
      <c r="Y21" s="122"/>
    </row>
    <row r="22" spans="1:25">
      <c r="A22" t="s">
        <v>154</v>
      </c>
      <c r="P22" s="122">
        <v>11304</v>
      </c>
      <c r="Q22" s="201">
        <v>0</v>
      </c>
      <c r="R22" s="201">
        <v>0</v>
      </c>
      <c r="S22" s="201">
        <v>1</v>
      </c>
      <c r="T22" s="201">
        <v>7</v>
      </c>
      <c r="U22" s="201">
        <v>53</v>
      </c>
      <c r="V22" s="201">
        <v>21</v>
      </c>
      <c r="W22" s="201">
        <v>0</v>
      </c>
      <c r="X22" s="201">
        <v>0</v>
      </c>
      <c r="Y22" s="122"/>
    </row>
    <row r="23" spans="1:25">
      <c r="A23" t="s">
        <v>155</v>
      </c>
      <c r="P23" s="122">
        <v>11305</v>
      </c>
      <c r="Q23" s="201">
        <v>0</v>
      </c>
      <c r="R23" s="201">
        <v>0</v>
      </c>
      <c r="S23" s="201">
        <v>0</v>
      </c>
      <c r="T23" s="201">
        <v>5</v>
      </c>
      <c r="U23" s="201">
        <v>66</v>
      </c>
      <c r="V23" s="201">
        <v>18</v>
      </c>
      <c r="W23" s="201">
        <v>4</v>
      </c>
      <c r="X23" s="201">
        <v>0</v>
      </c>
      <c r="Y23" s="122"/>
    </row>
    <row r="24" spans="1:25">
      <c r="A24" t="s">
        <v>156</v>
      </c>
      <c r="P24" s="122">
        <v>11306</v>
      </c>
      <c r="Q24" s="201">
        <v>0</v>
      </c>
      <c r="R24" s="201">
        <v>0</v>
      </c>
      <c r="S24" s="201">
        <v>0</v>
      </c>
      <c r="T24" s="201">
        <v>7</v>
      </c>
      <c r="U24" s="201">
        <v>54</v>
      </c>
      <c r="V24" s="201">
        <v>14</v>
      </c>
      <c r="W24" s="201">
        <v>4</v>
      </c>
      <c r="X24" s="201">
        <v>1</v>
      </c>
      <c r="Y24" s="122"/>
    </row>
    <row r="25" spans="1:25">
      <c r="A25" t="s">
        <v>157</v>
      </c>
      <c r="P25" s="122">
        <v>11307</v>
      </c>
      <c r="Q25" s="201">
        <v>0</v>
      </c>
      <c r="R25" s="201">
        <v>0</v>
      </c>
      <c r="S25" s="201">
        <v>3</v>
      </c>
      <c r="T25" s="201">
        <v>6</v>
      </c>
      <c r="U25" s="201">
        <v>34</v>
      </c>
      <c r="V25" s="201">
        <v>18</v>
      </c>
      <c r="W25" s="201">
        <v>1</v>
      </c>
      <c r="X25" s="201">
        <v>0</v>
      </c>
      <c r="Y25" s="122"/>
    </row>
    <row r="26" spans="1:25">
      <c r="A26" t="s">
        <v>158</v>
      </c>
      <c r="P26" s="122">
        <v>11308</v>
      </c>
      <c r="Q26" s="201">
        <v>0</v>
      </c>
      <c r="R26" s="201">
        <v>0</v>
      </c>
      <c r="S26" s="201">
        <v>1</v>
      </c>
      <c r="T26" s="201">
        <v>6</v>
      </c>
      <c r="U26" s="201">
        <v>38</v>
      </c>
      <c r="V26" s="201">
        <v>15</v>
      </c>
      <c r="W26" s="201">
        <v>4</v>
      </c>
      <c r="X26" s="201">
        <v>1</v>
      </c>
      <c r="Y26" s="122"/>
    </row>
    <row r="27" spans="1:25">
      <c r="A27" t="s">
        <v>7</v>
      </c>
      <c r="P27" s="122">
        <v>11309</v>
      </c>
      <c r="Q27" s="201">
        <v>0</v>
      </c>
      <c r="R27" s="201">
        <v>0</v>
      </c>
      <c r="S27" s="201">
        <v>0</v>
      </c>
      <c r="T27" s="201">
        <v>7</v>
      </c>
      <c r="U27" s="201">
        <v>46</v>
      </c>
      <c r="V27" s="201">
        <v>19</v>
      </c>
      <c r="W27" s="201">
        <v>3</v>
      </c>
      <c r="X27" s="201">
        <v>1</v>
      </c>
      <c r="Y27" s="122"/>
    </row>
    <row r="28" spans="1:25">
      <c r="A28" t="s">
        <v>159</v>
      </c>
      <c r="P28" s="122">
        <v>11310</v>
      </c>
      <c r="Q28" s="201">
        <v>0</v>
      </c>
      <c r="R28" s="201">
        <v>0</v>
      </c>
      <c r="S28" s="201">
        <v>2</v>
      </c>
      <c r="T28" s="201">
        <v>5</v>
      </c>
      <c r="U28" s="201">
        <v>31</v>
      </c>
      <c r="V28" s="201">
        <v>15</v>
      </c>
      <c r="W28" s="201">
        <v>2</v>
      </c>
      <c r="X28" s="201">
        <v>0</v>
      </c>
      <c r="Y28" s="122"/>
    </row>
    <row r="29" spans="1:25">
      <c r="A29" t="s">
        <v>8</v>
      </c>
      <c r="P29" s="122">
        <v>11311</v>
      </c>
      <c r="Q29" s="201">
        <v>0</v>
      </c>
      <c r="R29" s="201">
        <v>0</v>
      </c>
      <c r="S29" s="201">
        <v>0</v>
      </c>
      <c r="T29" s="201">
        <v>7</v>
      </c>
      <c r="U29" s="201">
        <v>46</v>
      </c>
      <c r="V29" s="201">
        <v>18</v>
      </c>
      <c r="W29" s="201">
        <v>3</v>
      </c>
      <c r="X29" s="201">
        <v>0</v>
      </c>
      <c r="Y29" s="122"/>
    </row>
    <row r="30" spans="1:25">
      <c r="A30" t="s">
        <v>9</v>
      </c>
      <c r="P30" s="122">
        <v>11312</v>
      </c>
      <c r="Q30" s="201">
        <v>0</v>
      </c>
      <c r="R30" s="201">
        <v>0</v>
      </c>
      <c r="S30" s="201">
        <v>0</v>
      </c>
      <c r="T30" s="201">
        <v>5</v>
      </c>
      <c r="U30" s="201">
        <v>37</v>
      </c>
      <c r="V30" s="201">
        <v>27</v>
      </c>
      <c r="W30" s="201">
        <v>0</v>
      </c>
      <c r="X30" s="201">
        <v>1</v>
      </c>
      <c r="Y30" s="122"/>
    </row>
    <row r="31" spans="1:25">
      <c r="A31" t="s">
        <v>5</v>
      </c>
      <c r="Y31" s="132">
        <f>SUM(Q19:X30)</f>
        <v>922</v>
      </c>
    </row>
    <row r="32" spans="1:25" ht="48.6">
      <c r="A32" t="s">
        <v>160</v>
      </c>
      <c r="O32" s="134" t="s">
        <v>175</v>
      </c>
      <c r="P32" s="122" t="s">
        <v>18</v>
      </c>
      <c r="Q32" s="122" t="s">
        <v>19</v>
      </c>
      <c r="R32" s="122" t="s">
        <v>20</v>
      </c>
      <c r="S32" s="122" t="s">
        <v>21</v>
      </c>
      <c r="T32" s="122" t="s">
        <v>22</v>
      </c>
      <c r="U32" s="122" t="s">
        <v>23</v>
      </c>
      <c r="V32" s="122" t="s">
        <v>24</v>
      </c>
      <c r="W32" s="122" t="s">
        <v>25</v>
      </c>
      <c r="X32" s="122" t="s">
        <v>26</v>
      </c>
    </row>
    <row r="33" spans="1:25">
      <c r="A33" t="s">
        <v>10</v>
      </c>
      <c r="P33" s="122">
        <v>11301</v>
      </c>
      <c r="Q33" s="122">
        <v>0</v>
      </c>
      <c r="R33" s="122">
        <v>1</v>
      </c>
      <c r="S33" s="122">
        <v>109</v>
      </c>
      <c r="T33" s="122">
        <v>172</v>
      </c>
      <c r="U33" s="122">
        <v>243</v>
      </c>
      <c r="V33" s="122">
        <v>105</v>
      </c>
      <c r="W33" s="122">
        <v>21</v>
      </c>
      <c r="X33" s="122">
        <v>7</v>
      </c>
      <c r="Y33" s="122"/>
    </row>
    <row r="34" spans="1:25">
      <c r="A34" t="s">
        <v>11</v>
      </c>
      <c r="P34" s="122">
        <v>11302</v>
      </c>
      <c r="Q34" s="122">
        <v>0</v>
      </c>
      <c r="R34" s="122">
        <v>2</v>
      </c>
      <c r="S34" s="122">
        <v>95</v>
      </c>
      <c r="T34" s="122">
        <v>133</v>
      </c>
      <c r="U34" s="122">
        <v>186</v>
      </c>
      <c r="V34" s="122">
        <v>69</v>
      </c>
      <c r="W34" s="122">
        <v>10</v>
      </c>
      <c r="X34" s="122">
        <v>6</v>
      </c>
      <c r="Y34" s="122"/>
    </row>
    <row r="35" spans="1:25">
      <c r="A35" t="s">
        <v>12</v>
      </c>
      <c r="P35" s="122">
        <v>11303</v>
      </c>
      <c r="Q35" s="122">
        <v>0</v>
      </c>
      <c r="R35" s="122">
        <v>5</v>
      </c>
      <c r="S35" s="122">
        <v>79</v>
      </c>
      <c r="T35" s="122">
        <v>141</v>
      </c>
      <c r="U35" s="122">
        <v>200</v>
      </c>
      <c r="V35" s="122">
        <v>92</v>
      </c>
      <c r="W35" s="122">
        <v>15</v>
      </c>
      <c r="X35" s="122">
        <v>7</v>
      </c>
      <c r="Y35" s="122"/>
    </row>
    <row r="36" spans="1:25">
      <c r="A36" t="s">
        <v>13</v>
      </c>
      <c r="P36" s="122">
        <v>11304</v>
      </c>
      <c r="Q36" s="122">
        <v>0</v>
      </c>
      <c r="R36" s="122">
        <v>2</v>
      </c>
      <c r="S36" s="122">
        <v>116</v>
      </c>
      <c r="T36" s="122">
        <v>184</v>
      </c>
      <c r="U36" s="122">
        <v>252</v>
      </c>
      <c r="V36" s="122">
        <v>84</v>
      </c>
      <c r="W36" s="122">
        <v>23</v>
      </c>
      <c r="X36" s="122">
        <v>11</v>
      </c>
      <c r="Y36" s="122"/>
    </row>
    <row r="37" spans="1:25">
      <c r="A37" t="s">
        <v>14</v>
      </c>
      <c r="P37" s="122">
        <v>11305</v>
      </c>
      <c r="Q37" s="122">
        <v>0</v>
      </c>
      <c r="R37" s="122">
        <v>4</v>
      </c>
      <c r="S37" s="122">
        <v>100</v>
      </c>
      <c r="T37" s="122">
        <v>168</v>
      </c>
      <c r="U37" s="122">
        <v>250</v>
      </c>
      <c r="V37" s="122">
        <v>92</v>
      </c>
      <c r="W37" s="122">
        <v>22</v>
      </c>
      <c r="X37" s="122">
        <v>1</v>
      </c>
      <c r="Y37" s="122"/>
    </row>
    <row r="38" spans="1:25">
      <c r="A38" t="s">
        <v>15</v>
      </c>
      <c r="P38" s="122">
        <v>11306</v>
      </c>
      <c r="Q38" s="122">
        <v>0</v>
      </c>
      <c r="R38" s="122">
        <v>1</v>
      </c>
      <c r="S38" s="122">
        <v>95</v>
      </c>
      <c r="T38" s="122">
        <v>147</v>
      </c>
      <c r="U38" s="122">
        <v>219</v>
      </c>
      <c r="V38" s="122">
        <v>83</v>
      </c>
      <c r="W38" s="122">
        <v>19</v>
      </c>
      <c r="X38" s="122">
        <v>13</v>
      </c>
      <c r="Y38" s="122"/>
    </row>
    <row r="39" spans="1:25">
      <c r="A39" t="s">
        <v>16</v>
      </c>
      <c r="P39" s="122">
        <v>11307</v>
      </c>
      <c r="Q39" s="122">
        <v>0</v>
      </c>
      <c r="R39" s="122">
        <v>1</v>
      </c>
      <c r="S39" s="122">
        <v>85</v>
      </c>
      <c r="T39" s="122">
        <v>161</v>
      </c>
      <c r="U39" s="122">
        <v>230</v>
      </c>
      <c r="V39" s="122">
        <v>99</v>
      </c>
      <c r="W39" s="122">
        <v>14</v>
      </c>
      <c r="X39" s="122">
        <v>4</v>
      </c>
      <c r="Y39" s="122"/>
    </row>
    <row r="40" spans="1:25">
      <c r="A40" t="s">
        <v>17</v>
      </c>
      <c r="P40" s="122">
        <v>11308</v>
      </c>
      <c r="Q40" s="122">
        <v>0</v>
      </c>
      <c r="R40" s="122">
        <v>0</v>
      </c>
      <c r="S40" s="122">
        <v>100</v>
      </c>
      <c r="T40" s="122">
        <v>136</v>
      </c>
      <c r="U40" s="122">
        <v>214</v>
      </c>
      <c r="V40" s="122">
        <v>80</v>
      </c>
      <c r="W40" s="122">
        <v>12</v>
      </c>
      <c r="X40" s="122">
        <v>8</v>
      </c>
      <c r="Y40" s="122"/>
    </row>
    <row r="41" spans="1:25">
      <c r="A41" t="s">
        <v>9</v>
      </c>
      <c r="P41" s="122">
        <v>11309</v>
      </c>
      <c r="Q41" s="122">
        <v>0</v>
      </c>
      <c r="R41" s="122">
        <v>2</v>
      </c>
      <c r="S41" s="122">
        <v>95</v>
      </c>
      <c r="T41" s="122">
        <v>156</v>
      </c>
      <c r="U41" s="122">
        <v>207</v>
      </c>
      <c r="V41" s="122">
        <v>82</v>
      </c>
      <c r="W41" s="122">
        <v>19</v>
      </c>
      <c r="X41" s="122">
        <v>10</v>
      </c>
      <c r="Y41" s="122"/>
    </row>
    <row r="42" spans="1:25">
      <c r="A42" t="s">
        <v>161</v>
      </c>
      <c r="P42" s="122">
        <v>11310</v>
      </c>
      <c r="Q42" s="122">
        <v>0</v>
      </c>
      <c r="R42" s="122">
        <v>5</v>
      </c>
      <c r="S42" s="122">
        <v>71</v>
      </c>
      <c r="T42" s="122">
        <v>132</v>
      </c>
      <c r="U42" s="122">
        <v>187</v>
      </c>
      <c r="V42" s="122">
        <v>87</v>
      </c>
      <c r="W42" s="122">
        <v>14</v>
      </c>
      <c r="X42" s="122">
        <v>6</v>
      </c>
      <c r="Y42" s="122"/>
    </row>
    <row r="43" spans="1:25">
      <c r="P43" s="122">
        <v>11311</v>
      </c>
      <c r="Q43" s="122">
        <v>0</v>
      </c>
      <c r="R43" s="122">
        <v>1</v>
      </c>
      <c r="S43" s="122">
        <v>70</v>
      </c>
      <c r="T43" s="122">
        <v>144</v>
      </c>
      <c r="U43" s="122">
        <v>186</v>
      </c>
      <c r="V43" s="122">
        <v>79</v>
      </c>
      <c r="W43" s="122">
        <v>13</v>
      </c>
      <c r="X43" s="122">
        <v>8</v>
      </c>
      <c r="Y43" s="122"/>
    </row>
    <row r="44" spans="1:25">
      <c r="A44" t="s">
        <v>186</v>
      </c>
      <c r="P44" s="122">
        <v>11312</v>
      </c>
      <c r="Q44" s="122">
        <v>0</v>
      </c>
      <c r="R44" s="122">
        <v>4</v>
      </c>
      <c r="S44" s="122">
        <v>82</v>
      </c>
      <c r="T44" s="122">
        <v>138</v>
      </c>
      <c r="U44" s="122">
        <v>178</v>
      </c>
      <c r="V44" s="122">
        <v>58</v>
      </c>
      <c r="W44" s="122">
        <v>19</v>
      </c>
      <c r="X44" s="122">
        <v>11</v>
      </c>
      <c r="Y44" s="122"/>
    </row>
    <row r="45" spans="1:25">
      <c r="A45" t="s">
        <v>187</v>
      </c>
      <c r="Y45" s="132">
        <f>SUM(Q33:X44)</f>
        <v>6792</v>
      </c>
    </row>
    <row r="46" spans="1:25" ht="48.6">
      <c r="A46" t="s">
        <v>188</v>
      </c>
      <c r="O46" s="134" t="s">
        <v>176</v>
      </c>
      <c r="P46" s="122" t="s">
        <v>18</v>
      </c>
      <c r="Q46" s="122" t="s">
        <v>19</v>
      </c>
      <c r="R46" s="122" t="s">
        <v>20</v>
      </c>
      <c r="S46" s="122" t="s">
        <v>21</v>
      </c>
      <c r="T46" s="122" t="s">
        <v>22</v>
      </c>
      <c r="U46" s="122" t="s">
        <v>23</v>
      </c>
      <c r="V46" s="122" t="s">
        <v>24</v>
      </c>
      <c r="W46" s="122" t="s">
        <v>25</v>
      </c>
      <c r="X46" s="122" t="s">
        <v>26</v>
      </c>
    </row>
    <row r="47" spans="1:25">
      <c r="A47" t="s">
        <v>189</v>
      </c>
      <c r="P47" s="122">
        <v>11301</v>
      </c>
      <c r="Q47" s="122">
        <v>0</v>
      </c>
      <c r="R47" s="122">
        <v>0</v>
      </c>
      <c r="S47" s="122">
        <v>0</v>
      </c>
      <c r="T47" s="122">
        <v>0</v>
      </c>
      <c r="U47" s="122">
        <v>0</v>
      </c>
      <c r="V47" s="122">
        <v>0</v>
      </c>
      <c r="W47" s="122">
        <v>0</v>
      </c>
      <c r="X47" s="122">
        <v>0</v>
      </c>
      <c r="Y47" s="122"/>
    </row>
    <row r="48" spans="1:25">
      <c r="A48" t="s">
        <v>190</v>
      </c>
      <c r="P48" s="122">
        <v>11302</v>
      </c>
      <c r="Q48" s="122">
        <v>0</v>
      </c>
      <c r="R48" s="122">
        <v>0</v>
      </c>
      <c r="S48" s="122">
        <v>0</v>
      </c>
      <c r="T48" s="122">
        <v>0</v>
      </c>
      <c r="U48" s="122">
        <v>0</v>
      </c>
      <c r="V48" s="122">
        <v>0</v>
      </c>
      <c r="W48" s="122">
        <v>0</v>
      </c>
      <c r="X48" s="122">
        <v>0</v>
      </c>
      <c r="Y48" s="122"/>
    </row>
    <row r="49" spans="1:25">
      <c r="A49" t="s">
        <v>191</v>
      </c>
      <c r="P49" s="122">
        <v>11303</v>
      </c>
      <c r="Q49" s="122">
        <v>1</v>
      </c>
      <c r="R49" s="122">
        <v>0</v>
      </c>
      <c r="S49" s="122">
        <v>0</v>
      </c>
      <c r="T49" s="122">
        <v>0</v>
      </c>
      <c r="U49" s="122">
        <v>0</v>
      </c>
      <c r="V49" s="122">
        <v>0</v>
      </c>
      <c r="W49" s="122">
        <v>0</v>
      </c>
      <c r="X49" s="122">
        <v>0</v>
      </c>
      <c r="Y49" s="122"/>
    </row>
    <row r="50" spans="1:25">
      <c r="A50" t="s">
        <v>192</v>
      </c>
      <c r="P50" s="122">
        <v>11304</v>
      </c>
      <c r="Q50" s="122">
        <v>0</v>
      </c>
      <c r="R50" s="122">
        <v>0</v>
      </c>
      <c r="S50" s="122">
        <v>0</v>
      </c>
      <c r="T50" s="122">
        <v>0</v>
      </c>
      <c r="U50" s="122">
        <v>0</v>
      </c>
      <c r="V50" s="122">
        <v>0</v>
      </c>
      <c r="W50" s="122">
        <v>0</v>
      </c>
      <c r="X50" s="122">
        <v>0</v>
      </c>
      <c r="Y50" s="122"/>
    </row>
    <row r="51" spans="1:25">
      <c r="A51" t="s">
        <v>193</v>
      </c>
      <c r="P51" s="122">
        <v>11305</v>
      </c>
      <c r="Q51" s="122">
        <v>1</v>
      </c>
      <c r="R51" s="122">
        <v>0</v>
      </c>
      <c r="S51" s="122">
        <v>0</v>
      </c>
      <c r="T51" s="122">
        <v>0</v>
      </c>
      <c r="U51" s="122">
        <v>0</v>
      </c>
      <c r="V51" s="122">
        <v>0</v>
      </c>
      <c r="W51" s="122">
        <v>0</v>
      </c>
      <c r="X51" s="122">
        <v>0</v>
      </c>
      <c r="Y51" s="122"/>
    </row>
    <row r="52" spans="1:25">
      <c r="A52" t="s">
        <v>194</v>
      </c>
      <c r="P52" s="122">
        <v>11306</v>
      </c>
      <c r="Q52" s="122">
        <v>0</v>
      </c>
      <c r="R52" s="122">
        <v>0</v>
      </c>
      <c r="S52" s="122">
        <v>0</v>
      </c>
      <c r="T52" s="122">
        <v>0</v>
      </c>
      <c r="U52" s="122">
        <v>0</v>
      </c>
      <c r="V52" s="122">
        <v>0</v>
      </c>
      <c r="W52" s="122">
        <v>0</v>
      </c>
      <c r="X52" s="122">
        <v>0</v>
      </c>
      <c r="Y52" s="122"/>
    </row>
    <row r="53" spans="1:25">
      <c r="A53" t="s">
        <v>195</v>
      </c>
      <c r="P53" s="122">
        <v>11307</v>
      </c>
      <c r="Q53" s="122">
        <v>0</v>
      </c>
      <c r="R53" s="122">
        <v>1</v>
      </c>
      <c r="S53" s="122">
        <v>0</v>
      </c>
      <c r="T53" s="122">
        <v>0</v>
      </c>
      <c r="U53" s="122">
        <v>0</v>
      </c>
      <c r="V53" s="122">
        <v>0</v>
      </c>
      <c r="W53" s="122">
        <v>0</v>
      </c>
      <c r="X53" s="122">
        <v>0</v>
      </c>
      <c r="Y53" s="122"/>
    </row>
    <row r="54" spans="1:25">
      <c r="A54" t="s">
        <v>196</v>
      </c>
      <c r="P54" s="122">
        <v>11308</v>
      </c>
      <c r="Q54" s="122">
        <v>0</v>
      </c>
      <c r="R54" s="122">
        <v>0</v>
      </c>
      <c r="S54" s="122">
        <v>0</v>
      </c>
      <c r="T54" s="122">
        <v>0</v>
      </c>
      <c r="U54" s="122">
        <v>0</v>
      </c>
      <c r="V54" s="122">
        <v>0</v>
      </c>
      <c r="W54" s="122">
        <v>0</v>
      </c>
      <c r="X54" s="122">
        <v>0</v>
      </c>
      <c r="Y54" s="122"/>
    </row>
    <row r="55" spans="1:25">
      <c r="A55" t="s">
        <v>197</v>
      </c>
      <c r="P55" s="122">
        <v>11309</v>
      </c>
      <c r="Q55" s="122">
        <v>0</v>
      </c>
      <c r="R55" s="122">
        <v>0</v>
      </c>
      <c r="S55" s="122">
        <v>0</v>
      </c>
      <c r="T55" s="122">
        <v>0</v>
      </c>
      <c r="U55" s="122">
        <v>0</v>
      </c>
      <c r="V55" s="122">
        <v>0</v>
      </c>
      <c r="W55" s="122">
        <v>0</v>
      </c>
      <c r="X55" s="122">
        <v>0</v>
      </c>
      <c r="Y55" s="122"/>
    </row>
    <row r="56" spans="1:25">
      <c r="A56" t="s">
        <v>5</v>
      </c>
      <c r="P56" s="122">
        <v>11310</v>
      </c>
      <c r="Q56" s="122">
        <v>0</v>
      </c>
      <c r="R56" s="122">
        <v>0</v>
      </c>
      <c r="S56" s="122">
        <v>0</v>
      </c>
      <c r="T56" s="122">
        <v>0</v>
      </c>
      <c r="U56" s="122">
        <v>0</v>
      </c>
      <c r="V56" s="122">
        <v>0</v>
      </c>
      <c r="W56" s="122">
        <v>0</v>
      </c>
      <c r="X56" s="122">
        <v>0</v>
      </c>
      <c r="Y56" s="122"/>
    </row>
    <row r="57" spans="1:25">
      <c r="A57" t="s">
        <v>198</v>
      </c>
      <c r="P57" s="122">
        <v>11311</v>
      </c>
      <c r="Q57" s="122">
        <v>0</v>
      </c>
      <c r="R57" s="122">
        <v>0</v>
      </c>
      <c r="S57" s="122">
        <v>0</v>
      </c>
      <c r="T57" s="122">
        <v>0</v>
      </c>
      <c r="U57" s="122">
        <v>0</v>
      </c>
      <c r="V57" s="122">
        <v>0</v>
      </c>
      <c r="W57" s="122">
        <v>0</v>
      </c>
      <c r="X57" s="122">
        <v>0</v>
      </c>
      <c r="Y57" s="122"/>
    </row>
    <row r="58" spans="1:25">
      <c r="A58" t="s">
        <v>10</v>
      </c>
      <c r="P58" s="122">
        <v>11312</v>
      </c>
      <c r="Q58" s="122">
        <v>0</v>
      </c>
      <c r="R58" s="122">
        <v>0</v>
      </c>
      <c r="S58" s="122">
        <v>0</v>
      </c>
      <c r="T58" s="122">
        <v>0</v>
      </c>
      <c r="U58" s="122">
        <v>0</v>
      </c>
      <c r="V58" s="122">
        <v>0</v>
      </c>
      <c r="W58" s="122">
        <v>0</v>
      </c>
      <c r="X58" s="122">
        <v>0</v>
      </c>
      <c r="Y58" s="122"/>
    </row>
    <row r="59" spans="1:25">
      <c r="A59" t="s">
        <v>11</v>
      </c>
      <c r="Y59" s="132">
        <f>SUM(Q47:X58)</f>
        <v>3</v>
      </c>
    </row>
    <row r="60" spans="1:25" ht="48.6">
      <c r="A60" t="s">
        <v>12</v>
      </c>
      <c r="O60" s="132" t="s">
        <v>234</v>
      </c>
      <c r="P60" s="122" t="s">
        <v>18</v>
      </c>
      <c r="Q60" s="122" t="s">
        <v>19</v>
      </c>
      <c r="R60" s="122" t="s">
        <v>20</v>
      </c>
      <c r="S60" s="122" t="s">
        <v>21</v>
      </c>
      <c r="T60" s="122" t="s">
        <v>22</v>
      </c>
      <c r="U60" s="122" t="s">
        <v>23</v>
      </c>
      <c r="V60" s="122" t="s">
        <v>24</v>
      </c>
      <c r="W60" s="122" t="s">
        <v>25</v>
      </c>
      <c r="X60" s="122" t="s">
        <v>26</v>
      </c>
    </row>
    <row r="61" spans="1:25">
      <c r="A61" t="s">
        <v>13</v>
      </c>
      <c r="P61" s="122">
        <v>11301</v>
      </c>
      <c r="Q61" s="201">
        <f>Q33+Q47</f>
        <v>0</v>
      </c>
      <c r="R61" s="201">
        <f t="shared" ref="R61:X61" si="0">R33+R47</f>
        <v>1</v>
      </c>
      <c r="S61" s="201">
        <f t="shared" si="0"/>
        <v>109</v>
      </c>
      <c r="T61" s="201">
        <f t="shared" si="0"/>
        <v>172</v>
      </c>
      <c r="U61" s="201">
        <f t="shared" si="0"/>
        <v>243</v>
      </c>
      <c r="V61" s="201">
        <f t="shared" si="0"/>
        <v>105</v>
      </c>
      <c r="W61" s="201">
        <f t="shared" si="0"/>
        <v>21</v>
      </c>
      <c r="X61" s="201">
        <f t="shared" si="0"/>
        <v>7</v>
      </c>
    </row>
    <row r="62" spans="1:25">
      <c r="A62" t="s">
        <v>14</v>
      </c>
      <c r="P62" s="122">
        <v>11302</v>
      </c>
      <c r="Q62" s="201">
        <f t="shared" ref="Q62:X62" si="1">Q34+Q48</f>
        <v>0</v>
      </c>
      <c r="R62" s="201">
        <f t="shared" si="1"/>
        <v>2</v>
      </c>
      <c r="S62" s="201">
        <f t="shared" si="1"/>
        <v>95</v>
      </c>
      <c r="T62" s="201">
        <f t="shared" si="1"/>
        <v>133</v>
      </c>
      <c r="U62" s="201">
        <f t="shared" si="1"/>
        <v>186</v>
      </c>
      <c r="V62" s="201">
        <f t="shared" si="1"/>
        <v>69</v>
      </c>
      <c r="W62" s="201">
        <f t="shared" si="1"/>
        <v>10</v>
      </c>
      <c r="X62" s="201">
        <f t="shared" si="1"/>
        <v>6</v>
      </c>
    </row>
    <row r="63" spans="1:25">
      <c r="A63" t="s">
        <v>15</v>
      </c>
      <c r="O63" s="122"/>
      <c r="P63" s="122">
        <v>11303</v>
      </c>
      <c r="Q63" s="201">
        <f t="shared" ref="Q63:X63" si="2">Q35+Q49</f>
        <v>1</v>
      </c>
      <c r="R63" s="201">
        <f t="shared" si="2"/>
        <v>5</v>
      </c>
      <c r="S63" s="201">
        <f t="shared" si="2"/>
        <v>79</v>
      </c>
      <c r="T63" s="201">
        <f t="shared" si="2"/>
        <v>141</v>
      </c>
      <c r="U63" s="201">
        <f t="shared" si="2"/>
        <v>200</v>
      </c>
      <c r="V63" s="201">
        <f t="shared" si="2"/>
        <v>92</v>
      </c>
      <c r="W63" s="201">
        <f t="shared" si="2"/>
        <v>15</v>
      </c>
      <c r="X63" s="201">
        <f t="shared" si="2"/>
        <v>7</v>
      </c>
    </row>
    <row r="64" spans="1:25">
      <c r="A64" t="s">
        <v>16</v>
      </c>
      <c r="O64" s="122"/>
      <c r="P64" s="122">
        <v>11304</v>
      </c>
      <c r="Q64" s="201">
        <f t="shared" ref="Q64:X64" si="3">Q36+Q50</f>
        <v>0</v>
      </c>
      <c r="R64" s="201">
        <f t="shared" si="3"/>
        <v>2</v>
      </c>
      <c r="S64" s="201">
        <f t="shared" si="3"/>
        <v>116</v>
      </c>
      <c r="T64" s="201">
        <f t="shared" si="3"/>
        <v>184</v>
      </c>
      <c r="U64" s="201">
        <f t="shared" si="3"/>
        <v>252</v>
      </c>
      <c r="V64" s="201">
        <f t="shared" si="3"/>
        <v>84</v>
      </c>
      <c r="W64" s="201">
        <f t="shared" si="3"/>
        <v>23</v>
      </c>
      <c r="X64" s="201">
        <f t="shared" si="3"/>
        <v>11</v>
      </c>
    </row>
    <row r="65" spans="1:24">
      <c r="A65" t="s">
        <v>17</v>
      </c>
      <c r="O65" s="122"/>
      <c r="P65" s="122">
        <v>11305</v>
      </c>
      <c r="Q65" s="201">
        <f t="shared" ref="Q65:X65" si="4">Q37+Q51</f>
        <v>1</v>
      </c>
      <c r="R65" s="201">
        <f t="shared" si="4"/>
        <v>4</v>
      </c>
      <c r="S65" s="201">
        <f t="shared" si="4"/>
        <v>100</v>
      </c>
      <c r="T65" s="201">
        <f t="shared" si="4"/>
        <v>168</v>
      </c>
      <c r="U65" s="201">
        <f t="shared" si="4"/>
        <v>250</v>
      </c>
      <c r="V65" s="201">
        <f t="shared" si="4"/>
        <v>92</v>
      </c>
      <c r="W65" s="201">
        <f t="shared" si="4"/>
        <v>22</v>
      </c>
      <c r="X65" s="201">
        <f t="shared" si="4"/>
        <v>1</v>
      </c>
    </row>
    <row r="66" spans="1:24">
      <c r="A66" t="s">
        <v>9</v>
      </c>
      <c r="P66" s="122">
        <v>11306</v>
      </c>
      <c r="Q66" s="201">
        <f t="shared" ref="Q66:X66" si="5">Q38+Q52</f>
        <v>0</v>
      </c>
      <c r="R66" s="201">
        <f t="shared" si="5"/>
        <v>1</v>
      </c>
      <c r="S66" s="201">
        <f t="shared" si="5"/>
        <v>95</v>
      </c>
      <c r="T66" s="201">
        <f t="shared" si="5"/>
        <v>147</v>
      </c>
      <c r="U66" s="201">
        <f t="shared" si="5"/>
        <v>219</v>
      </c>
      <c r="V66" s="201">
        <f t="shared" si="5"/>
        <v>83</v>
      </c>
      <c r="W66" s="201">
        <f t="shared" si="5"/>
        <v>19</v>
      </c>
      <c r="X66" s="201">
        <f t="shared" si="5"/>
        <v>13</v>
      </c>
    </row>
    <row r="67" spans="1:24">
      <c r="A67" t="s">
        <v>199</v>
      </c>
      <c r="P67" s="122">
        <v>11307</v>
      </c>
      <c r="Q67" s="201">
        <f t="shared" ref="Q67:X67" si="6">Q39+Q53</f>
        <v>0</v>
      </c>
      <c r="R67" s="201">
        <f t="shared" si="6"/>
        <v>2</v>
      </c>
      <c r="S67" s="201">
        <f t="shared" si="6"/>
        <v>85</v>
      </c>
      <c r="T67" s="201">
        <f t="shared" si="6"/>
        <v>161</v>
      </c>
      <c r="U67" s="201">
        <f t="shared" si="6"/>
        <v>230</v>
      </c>
      <c r="V67" s="201">
        <f t="shared" si="6"/>
        <v>99</v>
      </c>
      <c r="W67" s="201">
        <f t="shared" si="6"/>
        <v>14</v>
      </c>
      <c r="X67" s="201">
        <f t="shared" si="6"/>
        <v>4</v>
      </c>
    </row>
    <row r="68" spans="1:24">
      <c r="P68" s="122">
        <v>11308</v>
      </c>
      <c r="Q68" s="201">
        <f t="shared" ref="Q68:X68" si="7">Q40+Q54</f>
        <v>0</v>
      </c>
      <c r="R68" s="201">
        <f t="shared" si="7"/>
        <v>0</v>
      </c>
      <c r="S68" s="201">
        <f t="shared" si="7"/>
        <v>100</v>
      </c>
      <c r="T68" s="201">
        <f t="shared" si="7"/>
        <v>136</v>
      </c>
      <c r="U68" s="201">
        <f t="shared" si="7"/>
        <v>214</v>
      </c>
      <c r="V68" s="201">
        <f t="shared" si="7"/>
        <v>80</v>
      </c>
      <c r="W68" s="201">
        <f t="shared" si="7"/>
        <v>12</v>
      </c>
      <c r="X68" s="201">
        <f t="shared" si="7"/>
        <v>8</v>
      </c>
    </row>
    <row r="69" spans="1:24">
      <c r="P69" s="122">
        <v>11309</v>
      </c>
      <c r="Q69" s="201">
        <f t="shared" ref="Q69:X69" si="8">Q41+Q55</f>
        <v>0</v>
      </c>
      <c r="R69" s="201">
        <f t="shared" si="8"/>
        <v>2</v>
      </c>
      <c r="S69" s="201">
        <f t="shared" si="8"/>
        <v>95</v>
      </c>
      <c r="T69" s="201">
        <f t="shared" si="8"/>
        <v>156</v>
      </c>
      <c r="U69" s="201">
        <f t="shared" si="8"/>
        <v>207</v>
      </c>
      <c r="V69" s="201">
        <f t="shared" si="8"/>
        <v>82</v>
      </c>
      <c r="W69" s="201">
        <f t="shared" si="8"/>
        <v>19</v>
      </c>
      <c r="X69" s="201">
        <f t="shared" si="8"/>
        <v>10</v>
      </c>
    </row>
    <row r="70" spans="1:24">
      <c r="A70" t="s">
        <v>200</v>
      </c>
      <c r="P70" s="122">
        <v>11310</v>
      </c>
      <c r="Q70" s="201">
        <f t="shared" ref="Q70:X70" si="9">Q42+Q56</f>
        <v>0</v>
      </c>
      <c r="R70" s="201">
        <f t="shared" si="9"/>
        <v>5</v>
      </c>
      <c r="S70" s="201">
        <f t="shared" si="9"/>
        <v>71</v>
      </c>
      <c r="T70" s="201">
        <f t="shared" si="9"/>
        <v>132</v>
      </c>
      <c r="U70" s="201">
        <f t="shared" si="9"/>
        <v>187</v>
      </c>
      <c r="V70" s="201">
        <f t="shared" si="9"/>
        <v>87</v>
      </c>
      <c r="W70" s="201">
        <f t="shared" si="9"/>
        <v>14</v>
      </c>
      <c r="X70" s="201">
        <f t="shared" si="9"/>
        <v>6</v>
      </c>
    </row>
    <row r="71" spans="1:24">
      <c r="A71" t="s">
        <v>187</v>
      </c>
      <c r="P71" s="122">
        <v>11311</v>
      </c>
      <c r="Q71" s="201">
        <f t="shared" ref="Q71:X71" si="10">Q43+Q57</f>
        <v>0</v>
      </c>
      <c r="R71" s="201">
        <f t="shared" si="10"/>
        <v>1</v>
      </c>
      <c r="S71" s="201">
        <f t="shared" si="10"/>
        <v>70</v>
      </c>
      <c r="T71" s="201">
        <f t="shared" si="10"/>
        <v>144</v>
      </c>
      <c r="U71" s="201">
        <f t="shared" si="10"/>
        <v>186</v>
      </c>
      <c r="V71" s="201">
        <f t="shared" si="10"/>
        <v>79</v>
      </c>
      <c r="W71" s="201">
        <f t="shared" si="10"/>
        <v>13</v>
      </c>
      <c r="X71" s="201">
        <f t="shared" si="10"/>
        <v>8</v>
      </c>
    </row>
    <row r="72" spans="1:24">
      <c r="A72" t="s">
        <v>188</v>
      </c>
      <c r="P72" s="122">
        <v>11312</v>
      </c>
      <c r="Q72" s="201">
        <f t="shared" ref="Q72:X72" si="11">Q44+Q58</f>
        <v>0</v>
      </c>
      <c r="R72" s="201">
        <f t="shared" si="11"/>
        <v>4</v>
      </c>
      <c r="S72" s="201">
        <f t="shared" si="11"/>
        <v>82</v>
      </c>
      <c r="T72" s="201">
        <f t="shared" si="11"/>
        <v>138</v>
      </c>
      <c r="U72" s="201">
        <f t="shared" si="11"/>
        <v>178</v>
      </c>
      <c r="V72" s="201">
        <f t="shared" si="11"/>
        <v>58</v>
      </c>
      <c r="W72" s="201">
        <f t="shared" si="11"/>
        <v>19</v>
      </c>
      <c r="X72" s="201">
        <f t="shared" si="11"/>
        <v>11</v>
      </c>
    </row>
    <row r="73" spans="1:24">
      <c r="A73" t="s">
        <v>189</v>
      </c>
    </row>
    <row r="74" spans="1:24">
      <c r="A74" t="s">
        <v>190</v>
      </c>
    </row>
    <row r="75" spans="1:24">
      <c r="A75" t="s">
        <v>191</v>
      </c>
    </row>
    <row r="76" spans="1:24">
      <c r="A76" t="s">
        <v>201</v>
      </c>
    </row>
    <row r="77" spans="1:24">
      <c r="A77" t="s">
        <v>202</v>
      </c>
    </row>
    <row r="78" spans="1:24">
      <c r="A78" t="s">
        <v>203</v>
      </c>
    </row>
    <row r="79" spans="1:24">
      <c r="A79" t="s">
        <v>204</v>
      </c>
    </row>
    <row r="80" spans="1:24">
      <c r="A80" t="s">
        <v>205</v>
      </c>
    </row>
    <row r="81" spans="1:1">
      <c r="A81" t="s">
        <v>206</v>
      </c>
    </row>
    <row r="82" spans="1:1">
      <c r="A82" t="s">
        <v>196</v>
      </c>
    </row>
    <row r="83" spans="1:1">
      <c r="A83" t="s">
        <v>197</v>
      </c>
    </row>
    <row r="84" spans="1:1">
      <c r="A84" t="s">
        <v>5</v>
      </c>
    </row>
    <row r="85" spans="1:1">
      <c r="A85" t="s">
        <v>198</v>
      </c>
    </row>
    <row r="86" spans="1:1">
      <c r="A86" t="s">
        <v>10</v>
      </c>
    </row>
    <row r="87" spans="1:1">
      <c r="A87" t="s">
        <v>11</v>
      </c>
    </row>
    <row r="88" spans="1:1">
      <c r="A88" t="s">
        <v>12</v>
      </c>
    </row>
    <row r="89" spans="1:1">
      <c r="A89" t="s">
        <v>13</v>
      </c>
    </row>
    <row r="90" spans="1:1">
      <c r="A90" t="s">
        <v>14</v>
      </c>
    </row>
    <row r="91" spans="1:1">
      <c r="A91" t="s">
        <v>15</v>
      </c>
    </row>
    <row r="92" spans="1:1">
      <c r="A92" t="s">
        <v>16</v>
      </c>
    </row>
    <row r="93" spans="1:1">
      <c r="A93" t="s">
        <v>17</v>
      </c>
    </row>
    <row r="94" spans="1:1">
      <c r="A94" t="s">
        <v>9</v>
      </c>
    </row>
    <row r="95" spans="1:1">
      <c r="A95" t="s">
        <v>199</v>
      </c>
    </row>
    <row r="97" spans="1:1">
      <c r="A97" s="129" t="s">
        <v>207</v>
      </c>
    </row>
    <row r="98" spans="1:1">
      <c r="A98" t="s">
        <v>208</v>
      </c>
    </row>
    <row r="99" spans="1:1">
      <c r="A99" t="s">
        <v>190</v>
      </c>
    </row>
    <row r="100" spans="1:1">
      <c r="A100" t="s">
        <v>191</v>
      </c>
    </row>
    <row r="101" spans="1:1">
      <c r="A101" t="s">
        <v>209</v>
      </c>
    </row>
    <row r="102" spans="1:1">
      <c r="A102" t="s">
        <v>210</v>
      </c>
    </row>
    <row r="103" spans="1:1">
      <c r="A103" t="s">
        <v>211</v>
      </c>
    </row>
    <row r="104" spans="1:1">
      <c r="A104" t="s">
        <v>212</v>
      </c>
    </row>
    <row r="105" spans="1:1">
      <c r="A105" t="s">
        <v>196</v>
      </c>
    </row>
    <row r="106" spans="1:1">
      <c r="A106" t="s">
        <v>197</v>
      </c>
    </row>
    <row r="107" spans="1:1">
      <c r="A107" t="s">
        <v>5</v>
      </c>
    </row>
    <row r="108" spans="1:1">
      <c r="A108" t="s">
        <v>198</v>
      </c>
    </row>
    <row r="109" spans="1:1">
      <c r="A109" t="s">
        <v>10</v>
      </c>
    </row>
    <row r="110" spans="1:1">
      <c r="A110" t="s">
        <v>11</v>
      </c>
    </row>
    <row r="111" spans="1:1">
      <c r="A111" t="s">
        <v>12</v>
      </c>
    </row>
    <row r="112" spans="1:1">
      <c r="A112" t="s">
        <v>13</v>
      </c>
    </row>
    <row r="113" spans="1:1">
      <c r="A113" t="s">
        <v>14</v>
      </c>
    </row>
    <row r="114" spans="1:1">
      <c r="A114" t="s">
        <v>15</v>
      </c>
    </row>
    <row r="115" spans="1:1">
      <c r="A115" t="s">
        <v>16</v>
      </c>
    </row>
    <row r="116" spans="1:1">
      <c r="A116" t="s">
        <v>17</v>
      </c>
    </row>
    <row r="117" spans="1:1">
      <c r="A117" t="s">
        <v>9</v>
      </c>
    </row>
    <row r="118" spans="1:1">
      <c r="A118" t="s">
        <v>199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28"/>
  <sheetViews>
    <sheetView topLeftCell="F25" workbookViewId="0">
      <selection activeCell="R25" sqref="R25:AB25"/>
    </sheetView>
  </sheetViews>
  <sheetFormatPr defaultRowHeight="16.2"/>
  <cols>
    <col min="3" max="3" width="12.6640625" customWidth="1"/>
    <col min="4" max="4" width="10.33203125" customWidth="1"/>
    <col min="5" max="6" width="10.44140625" customWidth="1"/>
    <col min="7" max="10" width="9.44140625" bestFit="1" customWidth="1"/>
    <col min="15" max="15" width="9" style="113"/>
    <col min="16" max="16" width="16.44140625" customWidth="1"/>
  </cols>
  <sheetData>
    <row r="1" spans="1:30">
      <c r="A1" s="9" t="s">
        <v>27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3"/>
      <c r="Q1" s="3"/>
      <c r="R1" s="3"/>
      <c r="S1" s="3"/>
      <c r="T1" s="3"/>
      <c r="U1" s="3"/>
      <c r="V1" s="3"/>
      <c r="W1" s="3"/>
      <c r="X1" s="3"/>
    </row>
    <row r="2" spans="1:30" ht="48.6">
      <c r="A2" s="220" t="s">
        <v>28</v>
      </c>
      <c r="B2" s="221"/>
      <c r="C2" s="4" t="s">
        <v>29</v>
      </c>
      <c r="D2" s="4" t="s">
        <v>30</v>
      </c>
      <c r="E2" s="4" t="s">
        <v>31</v>
      </c>
      <c r="F2" s="4" t="s">
        <v>32</v>
      </c>
      <c r="G2" s="4" t="s">
        <v>33</v>
      </c>
      <c r="H2" s="4" t="s">
        <v>34</v>
      </c>
      <c r="I2" s="4" t="s">
        <v>35</v>
      </c>
      <c r="J2" s="4" t="s">
        <v>36</v>
      </c>
      <c r="K2" s="4" t="s">
        <v>37</v>
      </c>
      <c r="L2" s="4" t="s">
        <v>38</v>
      </c>
      <c r="M2" s="4" t="s">
        <v>39</v>
      </c>
      <c r="N2" s="4" t="s">
        <v>40</v>
      </c>
      <c r="O2" s="114"/>
      <c r="P2" s="4" t="s">
        <v>41</v>
      </c>
      <c r="Q2" s="4" t="s">
        <v>42</v>
      </c>
      <c r="R2" s="4" t="s">
        <v>43</v>
      </c>
      <c r="S2" s="4" t="s">
        <v>44</v>
      </c>
      <c r="T2" s="4" t="s">
        <v>45</v>
      </c>
      <c r="U2" s="4" t="s">
        <v>46</v>
      </c>
      <c r="V2" s="4" t="s">
        <v>47</v>
      </c>
      <c r="W2" s="4" t="s">
        <v>48</v>
      </c>
      <c r="X2" s="8" t="s">
        <v>49</v>
      </c>
    </row>
    <row r="3" spans="1:30">
      <c r="A3" s="5" t="s">
        <v>50</v>
      </c>
      <c r="B3" s="5" t="s">
        <v>51</v>
      </c>
      <c r="C3" s="6">
        <v>2135700</v>
      </c>
      <c r="D3" s="6">
        <v>437755</v>
      </c>
      <c r="E3" s="6">
        <v>768930</v>
      </c>
      <c r="F3" s="6">
        <v>414758</v>
      </c>
      <c r="G3" s="6">
        <v>945790</v>
      </c>
      <c r="H3" s="6">
        <v>1814493</v>
      </c>
      <c r="I3" s="6">
        <v>3199554</v>
      </c>
      <c r="J3" s="6">
        <v>3911866</v>
      </c>
      <c r="K3" s="6">
        <v>3517170</v>
      </c>
      <c r="L3" s="6">
        <v>359071</v>
      </c>
      <c r="M3" s="6">
        <v>362888</v>
      </c>
      <c r="N3" s="6">
        <v>354999</v>
      </c>
      <c r="O3" s="76"/>
      <c r="P3" s="6">
        <v>347000</v>
      </c>
      <c r="Q3" s="6">
        <v>341539</v>
      </c>
      <c r="R3" s="6">
        <v>336110</v>
      </c>
      <c r="S3" s="6">
        <v>323535</v>
      </c>
      <c r="T3" s="6">
        <v>305086</v>
      </c>
      <c r="U3" s="6">
        <v>312102</v>
      </c>
      <c r="V3" s="6">
        <v>302031</v>
      </c>
      <c r="W3" s="7">
        <v>1981367</v>
      </c>
      <c r="X3" s="6">
        <v>928476</v>
      </c>
    </row>
    <row r="5" spans="1:30" ht="32.4">
      <c r="C5" t="s">
        <v>55</v>
      </c>
      <c r="D5" s="11" t="s">
        <v>32</v>
      </c>
      <c r="E5" s="11" t="s">
        <v>56</v>
      </c>
      <c r="F5" s="11" t="s">
        <v>35</v>
      </c>
      <c r="G5" s="11" t="s">
        <v>36</v>
      </c>
      <c r="H5" s="11" t="s">
        <v>37</v>
      </c>
      <c r="I5" s="11" t="s">
        <v>57</v>
      </c>
      <c r="J5" s="11" t="s">
        <v>58</v>
      </c>
    </row>
    <row r="6" spans="1:30" s="10" customFormat="1">
      <c r="C6" s="130">
        <f>C3+D3+E3</f>
        <v>3342385</v>
      </c>
      <c r="D6" s="130">
        <f>F3</f>
        <v>414758</v>
      </c>
      <c r="E6" s="130">
        <f>G3+H3</f>
        <v>2760283</v>
      </c>
      <c r="F6" s="130">
        <f>I3</f>
        <v>3199554</v>
      </c>
      <c r="G6" s="130">
        <f>J3</f>
        <v>3911866</v>
      </c>
      <c r="H6" s="130">
        <f>K3</f>
        <v>3517170</v>
      </c>
      <c r="I6" s="130">
        <f>SUM(L3:Q3)</f>
        <v>1765497</v>
      </c>
      <c r="J6" s="130">
        <f>SUM(R3:X3)</f>
        <v>4488707</v>
      </c>
      <c r="O6" s="113"/>
    </row>
    <row r="8" spans="1:30">
      <c r="A8" s="16" t="s">
        <v>27</v>
      </c>
      <c r="B8" s="10"/>
      <c r="C8" s="10"/>
      <c r="D8" s="10"/>
      <c r="E8" s="10"/>
    </row>
    <row r="9" spans="1:30">
      <c r="A9" s="220" t="s">
        <v>28</v>
      </c>
      <c r="B9" s="221"/>
      <c r="C9" s="224" t="s">
        <v>96</v>
      </c>
      <c r="D9" s="225"/>
      <c r="E9" s="226"/>
    </row>
    <row r="10" spans="1:30">
      <c r="A10" s="222"/>
      <c r="B10" s="223"/>
      <c r="C10" s="12"/>
      <c r="D10" s="11" t="s">
        <v>53</v>
      </c>
      <c r="E10" s="15" t="s">
        <v>54</v>
      </c>
    </row>
    <row r="11" spans="1:30">
      <c r="A11" s="13" t="s">
        <v>50</v>
      </c>
      <c r="B11" s="13" t="s">
        <v>51</v>
      </c>
      <c r="C11" s="131">
        <v>23400220</v>
      </c>
      <c r="D11" s="131">
        <v>11526193</v>
      </c>
      <c r="E11" s="131">
        <v>11874027</v>
      </c>
    </row>
    <row r="13" spans="1:30" s="1" customFormat="1" ht="20.25" customHeight="1">
      <c r="A13" s="229" t="s">
        <v>59</v>
      </c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29" t="str">
        <f>A13</f>
        <v>表一  各縣市人口數按性別及五歲年齡組分</v>
      </c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</row>
    <row r="14" spans="1:30" s="1" customFormat="1" ht="25.2" customHeight="1">
      <c r="A14" s="18"/>
      <c r="B14" s="19"/>
      <c r="C14" s="19"/>
      <c r="D14" s="19"/>
      <c r="E14" s="19"/>
      <c r="F14" s="19"/>
      <c r="G14" s="231" t="s">
        <v>60</v>
      </c>
      <c r="H14" s="231"/>
      <c r="I14" s="231"/>
      <c r="J14" s="19"/>
      <c r="K14" s="19"/>
      <c r="L14" s="19"/>
      <c r="M14" s="19"/>
      <c r="N14" s="19"/>
      <c r="O14" s="116"/>
      <c r="Q14" s="20"/>
      <c r="R14" s="21"/>
      <c r="S14" s="21"/>
      <c r="T14" s="21"/>
      <c r="U14" s="22"/>
      <c r="V14" s="232" t="str">
        <f>G14</f>
        <v>中華民國113年底</v>
      </c>
      <c r="W14" s="232"/>
      <c r="X14" s="232"/>
      <c r="Y14" s="21"/>
      <c r="Z14" s="21"/>
      <c r="AA14" s="21"/>
      <c r="AB14" s="21"/>
      <c r="AC14" s="233" t="s">
        <v>61</v>
      </c>
      <c r="AD14" s="233"/>
    </row>
    <row r="15" spans="1:30" s="26" customFormat="1" ht="16.2" customHeight="1">
      <c r="A15" s="234" t="s">
        <v>62</v>
      </c>
      <c r="B15" s="236" t="s">
        <v>63</v>
      </c>
      <c r="C15" s="238" t="s">
        <v>64</v>
      </c>
      <c r="D15" s="227" t="s">
        <v>65</v>
      </c>
      <c r="E15" s="23"/>
      <c r="F15" s="24"/>
      <c r="G15" s="25" t="s">
        <v>66</v>
      </c>
      <c r="H15" s="24"/>
      <c r="I15" s="24"/>
      <c r="J15" s="227" t="s">
        <v>67</v>
      </c>
      <c r="K15" s="227" t="s">
        <v>68</v>
      </c>
      <c r="L15" s="227" t="s">
        <v>69</v>
      </c>
      <c r="M15" s="227" t="s">
        <v>70</v>
      </c>
      <c r="N15" s="227" t="s">
        <v>71</v>
      </c>
      <c r="O15" s="117"/>
      <c r="P15" s="227" t="s">
        <v>72</v>
      </c>
      <c r="Q15" s="227" t="s">
        <v>73</v>
      </c>
      <c r="R15" s="227" t="s">
        <v>74</v>
      </c>
      <c r="S15" s="227" t="s">
        <v>75</v>
      </c>
      <c r="T15" s="227" t="s">
        <v>76</v>
      </c>
      <c r="U15" s="227" t="s">
        <v>77</v>
      </c>
      <c r="V15" s="227" t="s">
        <v>78</v>
      </c>
      <c r="W15" s="227" t="s">
        <v>79</v>
      </c>
      <c r="X15" s="227" t="s">
        <v>80</v>
      </c>
      <c r="Y15" s="227" t="s">
        <v>81</v>
      </c>
      <c r="Z15" s="227" t="s">
        <v>82</v>
      </c>
      <c r="AA15" s="227" t="s">
        <v>83</v>
      </c>
      <c r="AB15" s="227" t="s">
        <v>84</v>
      </c>
      <c r="AC15" s="227" t="s">
        <v>85</v>
      </c>
      <c r="AD15" s="240" t="s">
        <v>86</v>
      </c>
    </row>
    <row r="16" spans="1:30" s="26" customFormat="1">
      <c r="A16" s="235"/>
      <c r="B16" s="237"/>
      <c r="C16" s="239"/>
      <c r="D16" s="228"/>
      <c r="E16" s="27" t="s">
        <v>87</v>
      </c>
      <c r="F16" s="28" t="s">
        <v>88</v>
      </c>
      <c r="G16" s="28" t="s">
        <v>89</v>
      </c>
      <c r="H16" s="28" t="s">
        <v>90</v>
      </c>
      <c r="I16" s="28" t="s">
        <v>91</v>
      </c>
      <c r="J16" s="228"/>
      <c r="K16" s="228"/>
      <c r="L16" s="228"/>
      <c r="M16" s="228"/>
      <c r="N16" s="228"/>
      <c r="O16" s="11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41"/>
    </row>
    <row r="17" spans="1:31" s="26" customFormat="1" ht="16.5" customHeight="1">
      <c r="A17" s="29"/>
      <c r="B17" s="30" t="s">
        <v>92</v>
      </c>
      <c r="C17" s="31">
        <v>23400220</v>
      </c>
      <c r="D17" s="32">
        <v>131488</v>
      </c>
      <c r="E17" s="31">
        <v>605039</v>
      </c>
      <c r="F17" s="32">
        <v>137611</v>
      </c>
      <c r="G17" s="32">
        <v>141418</v>
      </c>
      <c r="H17" s="32">
        <v>160868</v>
      </c>
      <c r="I17" s="32">
        <v>165142</v>
      </c>
      <c r="J17" s="32">
        <v>987340</v>
      </c>
      <c r="K17" s="32">
        <v>1018519</v>
      </c>
      <c r="L17" s="32">
        <v>1014757</v>
      </c>
      <c r="M17" s="32">
        <v>1250320</v>
      </c>
      <c r="N17" s="32">
        <v>1509963</v>
      </c>
      <c r="O17" s="32"/>
      <c r="P17" s="32">
        <v>1606517</v>
      </c>
      <c r="Q17" s="32">
        <v>1593037</v>
      </c>
      <c r="R17" s="32">
        <v>1956963</v>
      </c>
      <c r="S17" s="32">
        <v>1954903</v>
      </c>
      <c r="T17" s="32">
        <v>1746713</v>
      </c>
      <c r="U17" s="32">
        <v>1770457</v>
      </c>
      <c r="V17" s="32">
        <v>1765497</v>
      </c>
      <c r="W17" s="32">
        <v>1578864</v>
      </c>
      <c r="X17" s="32">
        <v>1277079</v>
      </c>
      <c r="Y17" s="32">
        <v>704288</v>
      </c>
      <c r="Z17" s="32">
        <v>484997</v>
      </c>
      <c r="AA17" s="32">
        <v>283742</v>
      </c>
      <c r="AB17" s="32">
        <v>120767</v>
      </c>
      <c r="AC17" s="32">
        <v>33805</v>
      </c>
      <c r="AD17" s="33">
        <v>5165</v>
      </c>
      <c r="AE17" s="34"/>
    </row>
    <row r="18" spans="1:31" s="26" customFormat="1" ht="16.5" customHeight="1">
      <c r="A18" s="35" t="s">
        <v>93</v>
      </c>
      <c r="B18" s="30" t="s">
        <v>94</v>
      </c>
      <c r="C18" s="31">
        <v>11526193</v>
      </c>
      <c r="D18" s="36">
        <v>68038</v>
      </c>
      <c r="E18" s="31">
        <v>313029</v>
      </c>
      <c r="F18" s="36">
        <v>71245</v>
      </c>
      <c r="G18" s="36">
        <v>73121</v>
      </c>
      <c r="H18" s="36">
        <v>83003</v>
      </c>
      <c r="I18" s="36">
        <v>85660</v>
      </c>
      <c r="J18" s="36">
        <v>511337</v>
      </c>
      <c r="K18" s="36">
        <v>527548</v>
      </c>
      <c r="L18" s="36">
        <v>528930</v>
      </c>
      <c r="M18" s="36">
        <v>651847</v>
      </c>
      <c r="N18" s="36">
        <v>781870</v>
      </c>
      <c r="O18" s="36"/>
      <c r="P18" s="36">
        <v>831003</v>
      </c>
      <c r="Q18" s="36">
        <v>807507</v>
      </c>
      <c r="R18" s="36">
        <v>965271</v>
      </c>
      <c r="S18" s="36">
        <v>956248</v>
      </c>
      <c r="T18" s="36">
        <v>848743</v>
      </c>
      <c r="U18" s="36">
        <v>861080</v>
      </c>
      <c r="V18" s="36">
        <v>849692</v>
      </c>
      <c r="W18" s="36">
        <v>746500</v>
      </c>
      <c r="X18" s="36">
        <v>589929</v>
      </c>
      <c r="Y18" s="36">
        <v>314904</v>
      </c>
      <c r="Z18" s="36">
        <v>203244</v>
      </c>
      <c r="AA18" s="36">
        <v>107645</v>
      </c>
      <c r="AB18" s="36">
        <v>45718</v>
      </c>
      <c r="AC18" s="36">
        <v>13903</v>
      </c>
      <c r="AD18" s="31">
        <v>2207</v>
      </c>
      <c r="AE18" s="34"/>
    </row>
    <row r="19" spans="1:31" s="26" customFormat="1" ht="16.5" customHeight="1">
      <c r="A19" s="37"/>
      <c r="B19" s="38" t="s">
        <v>95</v>
      </c>
      <c r="C19" s="39">
        <v>11874027</v>
      </c>
      <c r="D19" s="40">
        <v>63450</v>
      </c>
      <c r="E19" s="39">
        <v>292010</v>
      </c>
      <c r="F19" s="40">
        <v>66366</v>
      </c>
      <c r="G19" s="40">
        <v>68297</v>
      </c>
      <c r="H19" s="40">
        <v>77865</v>
      </c>
      <c r="I19" s="40">
        <v>79482</v>
      </c>
      <c r="J19" s="40">
        <v>476003</v>
      </c>
      <c r="K19" s="40">
        <v>490971</v>
      </c>
      <c r="L19" s="40">
        <v>485827</v>
      </c>
      <c r="M19" s="40">
        <v>598473</v>
      </c>
      <c r="N19" s="40">
        <v>728093</v>
      </c>
      <c r="O19" s="40"/>
      <c r="P19" s="40">
        <v>775514</v>
      </c>
      <c r="Q19" s="40">
        <v>785530</v>
      </c>
      <c r="R19" s="40">
        <v>991692</v>
      </c>
      <c r="S19" s="40">
        <v>998655</v>
      </c>
      <c r="T19" s="40">
        <v>897970</v>
      </c>
      <c r="U19" s="40">
        <v>909377</v>
      </c>
      <c r="V19" s="40">
        <v>915805</v>
      </c>
      <c r="W19" s="40">
        <v>832364</v>
      </c>
      <c r="X19" s="40">
        <v>687150</v>
      </c>
      <c r="Y19" s="40">
        <v>389384</v>
      </c>
      <c r="Z19" s="40">
        <v>281753</v>
      </c>
      <c r="AA19" s="40">
        <v>176097</v>
      </c>
      <c r="AB19" s="40">
        <v>75049</v>
      </c>
      <c r="AC19" s="40">
        <v>19902</v>
      </c>
      <c r="AD19" s="39">
        <v>2958</v>
      </c>
      <c r="AE19" s="34"/>
    </row>
    <row r="21" spans="1:31" ht="32.4">
      <c r="C21" s="10" t="s">
        <v>55</v>
      </c>
      <c r="D21" s="11" t="s">
        <v>32</v>
      </c>
      <c r="E21" s="11" t="s">
        <v>56</v>
      </c>
      <c r="F21" s="11" t="s">
        <v>35</v>
      </c>
      <c r="G21" s="11" t="s">
        <v>36</v>
      </c>
      <c r="H21" s="11" t="s">
        <v>37</v>
      </c>
      <c r="I21" s="11" t="s">
        <v>57</v>
      </c>
      <c r="J21" s="11" t="s">
        <v>58</v>
      </c>
    </row>
    <row r="22" spans="1:31">
      <c r="C22" s="17"/>
      <c r="D22" s="17"/>
      <c r="E22" s="17">
        <f>M17+N17</f>
        <v>2760283</v>
      </c>
      <c r="F22" s="17">
        <f>Q17+P17</f>
        <v>3199554</v>
      </c>
      <c r="G22" s="17">
        <f>R17+S17</f>
        <v>3911866</v>
      </c>
      <c r="H22" s="17">
        <f>T17+U17</f>
        <v>3517170</v>
      </c>
      <c r="I22" s="17">
        <f>V17</f>
        <v>1765497</v>
      </c>
      <c r="J22" s="17">
        <f>SUM(W17:AD17)</f>
        <v>4488707</v>
      </c>
    </row>
    <row r="24" spans="1:31" ht="32.4">
      <c r="C24" s="10" t="s">
        <v>52</v>
      </c>
      <c r="D24" s="11" t="s">
        <v>53</v>
      </c>
      <c r="E24" s="15" t="s">
        <v>54</v>
      </c>
      <c r="Q24" s="135" t="s">
        <v>218</v>
      </c>
      <c r="R24" s="136" t="s">
        <v>220</v>
      </c>
      <c r="S24" s="136" t="s">
        <v>221</v>
      </c>
      <c r="T24" s="136" t="s">
        <v>222</v>
      </c>
      <c r="U24" s="137" t="s">
        <v>19</v>
      </c>
      <c r="V24" s="137" t="s">
        <v>100</v>
      </c>
      <c r="W24" s="137" t="s">
        <v>101</v>
      </c>
      <c r="X24" s="137" t="s">
        <v>102</v>
      </c>
      <c r="Y24" s="137" t="s">
        <v>103</v>
      </c>
      <c r="Z24" s="137" t="s">
        <v>104</v>
      </c>
      <c r="AA24" s="137" t="s">
        <v>105</v>
      </c>
      <c r="AB24" s="137" t="s">
        <v>26</v>
      </c>
    </row>
    <row r="25" spans="1:31">
      <c r="C25" s="14">
        <f>C17</f>
        <v>23400220</v>
      </c>
      <c r="D25" s="14">
        <f>C18</f>
        <v>11526193</v>
      </c>
      <c r="E25" s="14">
        <f>C19</f>
        <v>11874027</v>
      </c>
      <c r="Q25" s="138" t="s">
        <v>219</v>
      </c>
      <c r="R25" s="139">
        <f>C32/C11*100000</f>
        <v>252.47625877021667</v>
      </c>
      <c r="S25" s="139">
        <f t="shared" ref="S25:T25" si="0">D32/D11*100000</f>
        <v>463.39671737233624</v>
      </c>
      <c r="T25" s="139">
        <f t="shared" si="0"/>
        <v>47.734437524859935</v>
      </c>
      <c r="U25" s="139">
        <f>S56/C6*100000</f>
        <v>19.058247329377078</v>
      </c>
      <c r="V25" s="139">
        <f t="shared" ref="V25:AB25" si="1">T56/D6*100000</f>
        <v>179.38171174516225</v>
      </c>
      <c r="W25" s="139">
        <f t="shared" si="1"/>
        <v>410.42893065674787</v>
      </c>
      <c r="X25" s="139">
        <f t="shared" si="1"/>
        <v>408.7132144042576</v>
      </c>
      <c r="Y25" s="139">
        <f t="shared" si="1"/>
        <v>444.18699413527969</v>
      </c>
      <c r="Z25" s="139">
        <f t="shared" si="1"/>
        <v>294.10008614880712</v>
      </c>
      <c r="AA25" s="139">
        <f t="shared" si="1"/>
        <v>165.78901012009649</v>
      </c>
      <c r="AB25" s="139">
        <f t="shared" si="1"/>
        <v>58.947933113032335</v>
      </c>
    </row>
    <row r="28" spans="1:31">
      <c r="A28" s="68" t="s">
        <v>122</v>
      </c>
      <c r="B28" s="63"/>
      <c r="C28" s="63"/>
      <c r="D28" s="63"/>
      <c r="E28" s="63"/>
    </row>
    <row r="29" spans="1:31">
      <c r="A29" s="68" t="s">
        <v>123</v>
      </c>
      <c r="B29" s="63"/>
      <c r="C29" s="63"/>
      <c r="D29" s="63"/>
      <c r="E29" s="63"/>
    </row>
    <row r="30" spans="1:31">
      <c r="A30" s="220" t="s">
        <v>28</v>
      </c>
      <c r="B30" s="221"/>
      <c r="C30" s="224" t="s">
        <v>52</v>
      </c>
      <c r="D30" s="225"/>
      <c r="E30" s="226"/>
    </row>
    <row r="31" spans="1:31">
      <c r="A31" s="222"/>
      <c r="B31" s="223"/>
      <c r="C31" s="65"/>
      <c r="D31" s="64" t="s">
        <v>53</v>
      </c>
      <c r="E31" s="67" t="s">
        <v>54</v>
      </c>
    </row>
    <row r="32" spans="1:31">
      <c r="A32" s="66" t="s">
        <v>50</v>
      </c>
      <c r="B32" s="66" t="s">
        <v>51</v>
      </c>
      <c r="C32" s="131">
        <v>59080</v>
      </c>
      <c r="D32" s="131">
        <v>53412</v>
      </c>
      <c r="E32" s="131">
        <v>5668</v>
      </c>
    </row>
    <row r="35" spans="1:26">
      <c r="A35" s="47" t="s">
        <v>97</v>
      </c>
      <c r="B35" s="41"/>
      <c r="C35" s="41"/>
      <c r="D35" s="41"/>
      <c r="E35" s="41"/>
      <c r="F35" s="41"/>
      <c r="G35" s="41"/>
      <c r="H35" s="41"/>
      <c r="I35" s="41"/>
      <c r="J35" s="41"/>
    </row>
    <row r="36" spans="1:26">
      <c r="A36" s="47" t="s">
        <v>98</v>
      </c>
      <c r="B36" s="41"/>
      <c r="C36" s="41"/>
      <c r="D36" s="41"/>
      <c r="E36" s="41"/>
      <c r="F36" s="41"/>
      <c r="G36" s="41"/>
      <c r="H36" s="41"/>
      <c r="I36" s="41"/>
      <c r="J36" s="41"/>
      <c r="Q36" s="132" t="s">
        <v>213</v>
      </c>
    </row>
    <row r="37" spans="1:26" ht="48.6">
      <c r="A37" s="220" t="s">
        <v>28</v>
      </c>
      <c r="B37" s="221"/>
      <c r="C37" s="224" t="s">
        <v>99</v>
      </c>
      <c r="D37" s="225"/>
      <c r="E37" s="225"/>
      <c r="F37" s="225"/>
      <c r="G37" s="225"/>
      <c r="H37" s="225"/>
      <c r="I37" s="225"/>
      <c r="J37" s="226"/>
      <c r="Q37" t="s">
        <v>214</v>
      </c>
      <c r="S37" s="106" t="s">
        <v>55</v>
      </c>
      <c r="T37" s="107" t="s">
        <v>32</v>
      </c>
      <c r="U37" s="107" t="s">
        <v>56</v>
      </c>
      <c r="V37" s="107" t="s">
        <v>35</v>
      </c>
      <c r="W37" s="107" t="s">
        <v>36</v>
      </c>
      <c r="X37" s="107" t="s">
        <v>37</v>
      </c>
      <c r="Y37" s="107" t="s">
        <v>57</v>
      </c>
      <c r="Z37" s="107" t="s">
        <v>58</v>
      </c>
    </row>
    <row r="38" spans="1:26" ht="32.4">
      <c r="A38" s="222"/>
      <c r="B38" s="223"/>
      <c r="C38" s="42" t="s">
        <v>19</v>
      </c>
      <c r="D38" s="42" t="s">
        <v>100</v>
      </c>
      <c r="E38" s="42" t="s">
        <v>101</v>
      </c>
      <c r="F38" s="42" t="s">
        <v>102</v>
      </c>
      <c r="G38" s="42" t="s">
        <v>103</v>
      </c>
      <c r="H38" s="42" t="s">
        <v>104</v>
      </c>
      <c r="I38" s="42" t="s">
        <v>105</v>
      </c>
      <c r="J38" s="43" t="s">
        <v>26</v>
      </c>
      <c r="R38" t="s">
        <v>172</v>
      </c>
      <c r="S38" s="17">
        <f t="shared" ref="S38:Z38" si="2">C39</f>
        <v>5</v>
      </c>
      <c r="T38" s="17">
        <f t="shared" si="2"/>
        <v>120</v>
      </c>
      <c r="U38" s="17">
        <f t="shared" si="2"/>
        <v>9547</v>
      </c>
      <c r="V38" s="17">
        <f t="shared" si="2"/>
        <v>11842</v>
      </c>
      <c r="W38" s="17">
        <f t="shared" si="2"/>
        <v>16194</v>
      </c>
      <c r="X38" s="17">
        <f t="shared" si="2"/>
        <v>9787</v>
      </c>
      <c r="Y38" s="17">
        <f t="shared" si="2"/>
        <v>2794</v>
      </c>
      <c r="Z38" s="17">
        <f t="shared" si="2"/>
        <v>2536</v>
      </c>
    </row>
    <row r="39" spans="1:26">
      <c r="A39" s="44" t="s">
        <v>50</v>
      </c>
      <c r="B39" s="44" t="s">
        <v>51</v>
      </c>
      <c r="C39" s="45">
        <v>5</v>
      </c>
      <c r="D39" s="45">
        <v>120</v>
      </c>
      <c r="E39" s="46">
        <v>9547</v>
      </c>
      <c r="F39" s="46">
        <v>11842</v>
      </c>
      <c r="G39" s="46">
        <v>16194</v>
      </c>
      <c r="H39" s="46">
        <v>9787</v>
      </c>
      <c r="I39" s="46">
        <v>2794</v>
      </c>
      <c r="J39" s="46">
        <v>2536</v>
      </c>
      <c r="R39" t="s">
        <v>173</v>
      </c>
      <c r="S39">
        <f t="shared" ref="S39:Z39" si="3">C49</f>
        <v>0</v>
      </c>
      <c r="T39" s="113">
        <f t="shared" si="3"/>
        <v>185</v>
      </c>
      <c r="U39" s="113">
        <f t="shared" si="3"/>
        <v>1526</v>
      </c>
      <c r="V39" s="113">
        <f t="shared" si="3"/>
        <v>945</v>
      </c>
      <c r="W39" s="113">
        <f t="shared" si="3"/>
        <v>580</v>
      </c>
      <c r="X39" s="113">
        <f t="shared" si="3"/>
        <v>277</v>
      </c>
      <c r="Y39" s="113">
        <f t="shared" si="3"/>
        <v>73</v>
      </c>
      <c r="Z39" s="113">
        <f t="shared" si="3"/>
        <v>76</v>
      </c>
    </row>
    <row r="40" spans="1:26">
      <c r="R40" t="s">
        <v>174</v>
      </c>
      <c r="S40">
        <f>SUM(D71:J71)+SUM(D77:J77)+SUM(D83:J83)</f>
        <v>321</v>
      </c>
      <c r="T40">
        <f>K71+L71+K77+L77+K83+L83</f>
        <v>84</v>
      </c>
      <c r="U40">
        <f>M71+N71+P71+M77+N77+P77+M83+N83+P83</f>
        <v>3</v>
      </c>
      <c r="V40">
        <v>0</v>
      </c>
      <c r="W40">
        <v>0</v>
      </c>
      <c r="X40">
        <v>0</v>
      </c>
      <c r="Y40">
        <v>0</v>
      </c>
      <c r="Z40">
        <v>0</v>
      </c>
    </row>
    <row r="41" spans="1:26">
      <c r="A41" s="54" t="s">
        <v>106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R41" t="s">
        <v>175</v>
      </c>
      <c r="S41">
        <f t="shared" ref="S41:Z41" si="4">C59</f>
        <v>0</v>
      </c>
      <c r="T41" s="113">
        <f t="shared" si="4"/>
        <v>2</v>
      </c>
      <c r="U41" s="113">
        <f t="shared" si="4"/>
        <v>102</v>
      </c>
      <c r="V41" s="113">
        <f t="shared" si="4"/>
        <v>158</v>
      </c>
      <c r="W41" s="113">
        <f t="shared" si="4"/>
        <v>241</v>
      </c>
      <c r="X41" s="113">
        <f t="shared" si="4"/>
        <v>98</v>
      </c>
      <c r="Y41" s="113">
        <f t="shared" si="4"/>
        <v>18</v>
      </c>
      <c r="Z41" s="113">
        <f t="shared" si="4"/>
        <v>10</v>
      </c>
    </row>
    <row r="42" spans="1:26">
      <c r="A42" s="54" t="s">
        <v>107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R42" t="s">
        <v>176</v>
      </c>
      <c r="S42">
        <f>SUM(C64:I64)</f>
        <v>1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</row>
    <row r="43" spans="1:26" ht="32.4">
      <c r="A43" s="220" t="s">
        <v>28</v>
      </c>
      <c r="B43" s="221"/>
      <c r="C43" s="49" t="s">
        <v>108</v>
      </c>
      <c r="D43" s="49" t="s">
        <v>109</v>
      </c>
      <c r="E43" s="49" t="s">
        <v>110</v>
      </c>
      <c r="F43" s="49" t="s">
        <v>111</v>
      </c>
      <c r="G43" s="49" t="s">
        <v>112</v>
      </c>
      <c r="H43" s="49" t="s">
        <v>113</v>
      </c>
      <c r="I43" s="49" t="s">
        <v>114</v>
      </c>
      <c r="J43" s="49" t="s">
        <v>115</v>
      </c>
      <c r="K43" s="49" t="s">
        <v>116</v>
      </c>
      <c r="L43" s="49" t="s">
        <v>117</v>
      </c>
      <c r="M43" s="49" t="s">
        <v>118</v>
      </c>
      <c r="N43" s="50" t="s">
        <v>119</v>
      </c>
      <c r="O43" s="120"/>
      <c r="R43" s="121" t="s">
        <v>177</v>
      </c>
      <c r="S43">
        <f t="shared" ref="S43:Z43" si="5">C54</f>
        <v>0</v>
      </c>
      <c r="T43" s="113">
        <f t="shared" si="5"/>
        <v>0</v>
      </c>
      <c r="U43" s="113">
        <f t="shared" si="5"/>
        <v>6</v>
      </c>
      <c r="V43" s="113">
        <f t="shared" si="5"/>
        <v>45</v>
      </c>
      <c r="W43" s="113">
        <f t="shared" si="5"/>
        <v>245</v>
      </c>
      <c r="X43" s="113">
        <f t="shared" si="5"/>
        <v>120</v>
      </c>
      <c r="Y43" s="113">
        <f t="shared" si="5"/>
        <v>16</v>
      </c>
      <c r="Z43" s="113">
        <f t="shared" si="5"/>
        <v>8</v>
      </c>
    </row>
    <row r="44" spans="1:26">
      <c r="A44" s="51" t="s">
        <v>50</v>
      </c>
      <c r="B44" s="51" t="s">
        <v>51</v>
      </c>
      <c r="C44" s="52">
        <v>0</v>
      </c>
      <c r="D44" s="52">
        <v>0</v>
      </c>
      <c r="E44" s="52">
        <v>0</v>
      </c>
      <c r="F44" s="52">
        <v>13</v>
      </c>
      <c r="G44" s="52">
        <v>40</v>
      </c>
      <c r="H44" s="52">
        <v>78</v>
      </c>
      <c r="I44" s="52">
        <v>179</v>
      </c>
      <c r="J44" s="52">
        <v>224</v>
      </c>
      <c r="K44" s="52">
        <v>127</v>
      </c>
      <c r="L44" s="52">
        <v>58</v>
      </c>
      <c r="M44" s="53">
        <v>0</v>
      </c>
      <c r="N44" s="52">
        <v>0</v>
      </c>
      <c r="O44" s="119"/>
      <c r="R44" t="s">
        <v>178</v>
      </c>
      <c r="S44">
        <f>SUM(C44:I44)</f>
        <v>310</v>
      </c>
      <c r="T44">
        <f>J44+K44</f>
        <v>351</v>
      </c>
      <c r="U44">
        <f>L44+M44</f>
        <v>58</v>
      </c>
      <c r="V44">
        <v>0</v>
      </c>
      <c r="W44">
        <v>0</v>
      </c>
      <c r="X44">
        <v>0</v>
      </c>
      <c r="Y44">
        <v>0</v>
      </c>
      <c r="Z44">
        <v>0</v>
      </c>
    </row>
    <row r="46" spans="1:26">
      <c r="A46" s="62" t="s">
        <v>120</v>
      </c>
      <c r="B46" s="55"/>
      <c r="C46" s="55"/>
      <c r="D46" s="55"/>
      <c r="E46" s="55"/>
      <c r="F46" s="55"/>
      <c r="G46" s="55"/>
      <c r="H46" s="55"/>
      <c r="I46" s="55"/>
      <c r="J46" s="55"/>
      <c r="Q46" t="s">
        <v>215</v>
      </c>
      <c r="R46" s="1" t="s">
        <v>162</v>
      </c>
      <c r="S46" s="1" t="s">
        <v>19</v>
      </c>
      <c r="T46" s="1" t="s">
        <v>20</v>
      </c>
      <c r="U46" s="1" t="s">
        <v>21</v>
      </c>
      <c r="V46" s="1" t="s">
        <v>22</v>
      </c>
      <c r="W46" s="1" t="s">
        <v>23</v>
      </c>
      <c r="X46" s="1" t="s">
        <v>24</v>
      </c>
      <c r="Y46" s="1" t="s">
        <v>25</v>
      </c>
      <c r="Z46" s="1" t="s">
        <v>26</v>
      </c>
    </row>
    <row r="47" spans="1:26">
      <c r="A47" s="62" t="s">
        <v>121</v>
      </c>
      <c r="B47" s="55"/>
      <c r="C47" s="55"/>
      <c r="D47" s="55"/>
      <c r="E47" s="55"/>
      <c r="F47" s="55"/>
      <c r="G47" s="55"/>
      <c r="H47" s="55"/>
      <c r="I47" s="55"/>
      <c r="J47" s="55"/>
      <c r="R47" s="1" t="s">
        <v>165</v>
      </c>
      <c r="S47" s="2">
        <v>5</v>
      </c>
      <c r="T47" s="2">
        <v>120</v>
      </c>
      <c r="U47" s="2">
        <v>9547</v>
      </c>
      <c r="V47" s="2">
        <v>11842</v>
      </c>
      <c r="W47" s="2">
        <v>16194</v>
      </c>
      <c r="X47" s="2">
        <v>9787</v>
      </c>
      <c r="Y47" s="2">
        <v>2794</v>
      </c>
      <c r="Z47" s="2">
        <v>2536</v>
      </c>
    </row>
    <row r="48" spans="1:26" ht="32.4">
      <c r="A48" s="220" t="s">
        <v>28</v>
      </c>
      <c r="B48" s="221"/>
      <c r="C48" s="56" t="s">
        <v>19</v>
      </c>
      <c r="D48" s="56" t="s">
        <v>100</v>
      </c>
      <c r="E48" s="56" t="s">
        <v>101</v>
      </c>
      <c r="F48" s="56" t="s">
        <v>102</v>
      </c>
      <c r="G48" s="56" t="s">
        <v>103</v>
      </c>
      <c r="H48" s="56" t="s">
        <v>104</v>
      </c>
      <c r="I48" s="56" t="s">
        <v>105</v>
      </c>
      <c r="J48" s="57" t="s">
        <v>26</v>
      </c>
      <c r="R48" s="124" t="s">
        <v>168</v>
      </c>
      <c r="S48" s="125">
        <v>0</v>
      </c>
      <c r="T48" s="125">
        <v>2</v>
      </c>
      <c r="U48" s="125">
        <v>87</v>
      </c>
      <c r="V48" s="125">
        <v>87</v>
      </c>
      <c r="W48" s="125">
        <v>115</v>
      </c>
      <c r="X48" s="125">
        <v>61</v>
      </c>
      <c r="Y48" s="125">
        <v>25</v>
      </c>
      <c r="Z48" s="125">
        <v>16</v>
      </c>
    </row>
    <row r="49" spans="1:27" ht="32.4">
      <c r="A49" s="58" t="s">
        <v>50</v>
      </c>
      <c r="B49" s="58" t="s">
        <v>51</v>
      </c>
      <c r="C49" s="59">
        <v>0</v>
      </c>
      <c r="D49" s="59">
        <v>185</v>
      </c>
      <c r="E49" s="60">
        <v>1526</v>
      </c>
      <c r="F49" s="59">
        <v>945</v>
      </c>
      <c r="G49" s="59">
        <v>580</v>
      </c>
      <c r="H49" s="59">
        <v>277</v>
      </c>
      <c r="I49" s="61">
        <v>73</v>
      </c>
      <c r="J49" s="59">
        <v>76</v>
      </c>
      <c r="R49" s="122" t="s">
        <v>163</v>
      </c>
      <c r="S49" s="122">
        <v>0</v>
      </c>
      <c r="T49" s="122">
        <v>185</v>
      </c>
      <c r="U49" s="122">
        <v>1526</v>
      </c>
      <c r="V49" s="122">
        <v>945</v>
      </c>
      <c r="W49" s="122">
        <v>580</v>
      </c>
      <c r="X49" s="122">
        <v>277</v>
      </c>
      <c r="Y49" s="122">
        <v>73</v>
      </c>
      <c r="Z49" s="122">
        <v>76</v>
      </c>
    </row>
    <row r="50" spans="1:27" ht="32.4">
      <c r="R50" s="123" t="s">
        <v>171</v>
      </c>
      <c r="S50" s="123">
        <v>0</v>
      </c>
      <c r="T50" s="123">
        <v>0</v>
      </c>
      <c r="U50" s="123">
        <v>0</v>
      </c>
      <c r="V50" s="123">
        <v>0</v>
      </c>
      <c r="W50" s="123">
        <v>1</v>
      </c>
      <c r="X50" s="123">
        <v>1</v>
      </c>
      <c r="Y50" s="123">
        <v>1</v>
      </c>
      <c r="Z50" s="123">
        <v>0</v>
      </c>
    </row>
    <row r="51" spans="1:27">
      <c r="A51" s="75" t="s">
        <v>126</v>
      </c>
      <c r="B51" s="69"/>
      <c r="C51" s="69"/>
      <c r="D51" s="69"/>
      <c r="E51" s="69"/>
      <c r="F51" s="69"/>
      <c r="G51" s="69"/>
      <c r="H51" s="69"/>
      <c r="I51" s="69"/>
      <c r="J51" s="69"/>
      <c r="R51" s="1" t="s">
        <v>166</v>
      </c>
      <c r="S51" s="2">
        <v>321</v>
      </c>
      <c r="T51" s="2">
        <v>84</v>
      </c>
      <c r="U51" s="2">
        <v>3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</row>
    <row r="52" spans="1:27">
      <c r="A52" s="75" t="s">
        <v>125</v>
      </c>
      <c r="B52" s="69"/>
      <c r="C52" s="69"/>
      <c r="D52" s="69"/>
      <c r="E52" s="69"/>
      <c r="F52" s="69"/>
      <c r="G52" s="69"/>
      <c r="H52" s="69"/>
      <c r="I52" s="69"/>
      <c r="J52" s="69"/>
      <c r="R52" s="1" t="s">
        <v>164</v>
      </c>
      <c r="S52" s="2">
        <v>0</v>
      </c>
      <c r="T52" s="2">
        <v>2</v>
      </c>
      <c r="U52" s="2">
        <v>102</v>
      </c>
      <c r="V52" s="2">
        <v>158</v>
      </c>
      <c r="W52" s="2">
        <v>241</v>
      </c>
      <c r="X52" s="2">
        <v>98</v>
      </c>
      <c r="Y52" s="2">
        <v>18</v>
      </c>
      <c r="Z52" s="2">
        <v>10</v>
      </c>
    </row>
    <row r="53" spans="1:27" ht="32.4">
      <c r="A53" s="220" t="s">
        <v>28</v>
      </c>
      <c r="B53" s="221"/>
      <c r="C53" s="70" t="s">
        <v>19</v>
      </c>
      <c r="D53" s="70" t="s">
        <v>100</v>
      </c>
      <c r="E53" s="70" t="s">
        <v>101</v>
      </c>
      <c r="F53" s="70" t="s">
        <v>102</v>
      </c>
      <c r="G53" s="70" t="s">
        <v>103</v>
      </c>
      <c r="H53" s="70" t="s">
        <v>104</v>
      </c>
      <c r="I53" s="70" t="s">
        <v>105</v>
      </c>
      <c r="J53" s="71" t="s">
        <v>26</v>
      </c>
      <c r="R53" s="1" t="s">
        <v>170</v>
      </c>
      <c r="S53" s="2">
        <v>1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</row>
    <row r="54" spans="1:27">
      <c r="A54" s="72" t="s">
        <v>50</v>
      </c>
      <c r="B54" s="72" t="s">
        <v>51</v>
      </c>
      <c r="C54" s="73">
        <v>0</v>
      </c>
      <c r="D54" s="73">
        <v>0</v>
      </c>
      <c r="E54" s="73">
        <v>6</v>
      </c>
      <c r="F54" s="73">
        <v>45</v>
      </c>
      <c r="G54" s="73">
        <v>245</v>
      </c>
      <c r="H54" s="73">
        <v>120</v>
      </c>
      <c r="I54" s="74">
        <v>16</v>
      </c>
      <c r="J54" s="73">
        <v>8</v>
      </c>
      <c r="R54" s="1" t="s">
        <v>167</v>
      </c>
      <c r="S54" s="2">
        <v>0</v>
      </c>
      <c r="T54" s="2">
        <v>0</v>
      </c>
      <c r="U54" s="2">
        <v>6</v>
      </c>
      <c r="V54" s="2">
        <v>45</v>
      </c>
      <c r="W54" s="2">
        <v>245</v>
      </c>
      <c r="X54" s="2">
        <v>120</v>
      </c>
      <c r="Y54" s="2">
        <v>16</v>
      </c>
      <c r="Z54" s="2">
        <v>8</v>
      </c>
    </row>
    <row r="55" spans="1:27">
      <c r="R55" s="1" t="s">
        <v>169</v>
      </c>
      <c r="S55" s="2">
        <v>310</v>
      </c>
      <c r="T55" s="2">
        <v>351</v>
      </c>
      <c r="U55" s="2">
        <v>58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</row>
    <row r="56" spans="1:27">
      <c r="A56" s="83" t="s">
        <v>129</v>
      </c>
      <c r="B56" s="77"/>
      <c r="C56" s="77"/>
      <c r="D56" s="77"/>
      <c r="E56" s="77"/>
      <c r="F56" s="77"/>
      <c r="G56" s="77"/>
      <c r="H56" s="77"/>
      <c r="I56" s="77"/>
      <c r="J56" s="77"/>
      <c r="S56" s="132">
        <f>SUM(S47:S55)</f>
        <v>637</v>
      </c>
      <c r="T56" s="132">
        <f t="shared" ref="T56:Z56" si="6">SUM(T47:T55)</f>
        <v>744</v>
      </c>
      <c r="U56" s="132">
        <f t="shared" si="6"/>
        <v>11329</v>
      </c>
      <c r="V56" s="132">
        <f t="shared" si="6"/>
        <v>13077</v>
      </c>
      <c r="W56" s="132">
        <f t="shared" si="6"/>
        <v>17376</v>
      </c>
      <c r="X56" s="132">
        <f t="shared" si="6"/>
        <v>10344</v>
      </c>
      <c r="Y56" s="132">
        <f t="shared" si="6"/>
        <v>2927</v>
      </c>
      <c r="Z56" s="132">
        <f t="shared" si="6"/>
        <v>2646</v>
      </c>
      <c r="AA56">
        <f>SUM(S56:Z56)</f>
        <v>59080</v>
      </c>
    </row>
    <row r="57" spans="1:27">
      <c r="A57" s="83" t="s">
        <v>128</v>
      </c>
      <c r="B57" s="77"/>
      <c r="C57" s="77"/>
      <c r="D57" s="77"/>
      <c r="E57" s="77"/>
      <c r="F57" s="77"/>
      <c r="G57" s="77"/>
      <c r="H57" s="77"/>
      <c r="I57" s="77"/>
      <c r="J57" s="77"/>
    </row>
    <row r="58" spans="1:27" ht="32.4">
      <c r="A58" s="220" t="s">
        <v>28</v>
      </c>
      <c r="B58" s="221"/>
      <c r="C58" s="78" t="s">
        <v>19</v>
      </c>
      <c r="D58" s="78" t="s">
        <v>100</v>
      </c>
      <c r="E58" s="78" t="s">
        <v>101</v>
      </c>
      <c r="F58" s="78" t="s">
        <v>102</v>
      </c>
      <c r="G58" s="78" t="s">
        <v>103</v>
      </c>
      <c r="H58" s="78" t="s">
        <v>104</v>
      </c>
      <c r="I58" s="78" t="s">
        <v>105</v>
      </c>
      <c r="J58" s="79" t="s">
        <v>26</v>
      </c>
    </row>
    <row r="59" spans="1:27">
      <c r="A59" s="80" t="s">
        <v>50</v>
      </c>
      <c r="B59" s="80" t="s">
        <v>51</v>
      </c>
      <c r="C59" s="81">
        <v>0</v>
      </c>
      <c r="D59" s="81">
        <v>2</v>
      </c>
      <c r="E59" s="81">
        <v>102</v>
      </c>
      <c r="F59" s="81">
        <v>158</v>
      </c>
      <c r="G59" s="81">
        <v>241</v>
      </c>
      <c r="H59" s="81">
        <v>98</v>
      </c>
      <c r="I59" s="82">
        <v>18</v>
      </c>
      <c r="J59" s="81">
        <v>10</v>
      </c>
    </row>
    <row r="61" spans="1:27">
      <c r="A61" s="90" t="s">
        <v>130</v>
      </c>
      <c r="B61" s="84"/>
      <c r="C61" s="84"/>
      <c r="D61" s="84"/>
      <c r="E61" s="84"/>
      <c r="F61" s="84"/>
      <c r="G61" s="84"/>
      <c r="H61" s="84"/>
      <c r="I61" s="84"/>
      <c r="J61" s="84"/>
    </row>
    <row r="62" spans="1:27">
      <c r="A62" s="90" t="s">
        <v>131</v>
      </c>
      <c r="B62" s="84"/>
      <c r="C62" s="84"/>
      <c r="D62" s="84"/>
      <c r="E62" s="84"/>
      <c r="F62" s="84"/>
      <c r="G62" s="84"/>
      <c r="H62" s="84"/>
      <c r="I62" s="84"/>
      <c r="J62" s="84"/>
    </row>
    <row r="63" spans="1:27" ht="32.4">
      <c r="A63" s="220" t="s">
        <v>28</v>
      </c>
      <c r="B63" s="221"/>
      <c r="C63" s="85" t="s">
        <v>108</v>
      </c>
      <c r="D63" s="85" t="s">
        <v>109</v>
      </c>
      <c r="E63" s="85" t="s">
        <v>110</v>
      </c>
      <c r="F63" s="85" t="s">
        <v>111</v>
      </c>
      <c r="G63" s="85" t="s">
        <v>112</v>
      </c>
      <c r="H63" s="85" t="s">
        <v>113</v>
      </c>
      <c r="I63" s="85" t="s">
        <v>114</v>
      </c>
      <c r="J63" s="86" t="s">
        <v>132</v>
      </c>
    </row>
    <row r="64" spans="1:27">
      <c r="A64" s="87" t="s">
        <v>50</v>
      </c>
      <c r="B64" s="87" t="s">
        <v>51</v>
      </c>
      <c r="C64" s="88">
        <v>0</v>
      </c>
      <c r="D64" s="88">
        <v>0</v>
      </c>
      <c r="E64" s="88">
        <v>0</v>
      </c>
      <c r="F64" s="88">
        <v>0</v>
      </c>
      <c r="G64" s="88">
        <v>0</v>
      </c>
      <c r="H64" s="88">
        <v>0</v>
      </c>
      <c r="I64" s="89">
        <v>1</v>
      </c>
      <c r="J64" s="88">
        <v>0</v>
      </c>
    </row>
    <row r="66" spans="1:16">
      <c r="A66" s="97" t="s">
        <v>135</v>
      </c>
      <c r="B66" s="9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1"/>
      <c r="P66" s="91"/>
    </row>
    <row r="67" spans="1:16">
      <c r="A67" s="97" t="s">
        <v>136</v>
      </c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P67" s="91"/>
    </row>
    <row r="68" spans="1:16">
      <c r="A68" s="97" t="s">
        <v>137</v>
      </c>
      <c r="B68" s="98" t="s">
        <v>138</v>
      </c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P68" s="91"/>
    </row>
    <row r="69" spans="1:16">
      <c r="A69" s="220" t="s">
        <v>28</v>
      </c>
      <c r="B69" s="221"/>
      <c r="C69" s="224" t="s">
        <v>134</v>
      </c>
      <c r="D69" s="225"/>
      <c r="E69" s="225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6"/>
    </row>
    <row r="70" spans="1:16" ht="32.4">
      <c r="A70" s="222"/>
      <c r="B70" s="223"/>
      <c r="C70" s="93"/>
      <c r="D70" s="92" t="s">
        <v>108</v>
      </c>
      <c r="E70" s="92" t="s">
        <v>109</v>
      </c>
      <c r="F70" s="92" t="s">
        <v>110</v>
      </c>
      <c r="G70" s="92" t="s">
        <v>111</v>
      </c>
      <c r="H70" s="92" t="s">
        <v>112</v>
      </c>
      <c r="I70" s="92" t="s">
        <v>113</v>
      </c>
      <c r="J70" s="92" t="s">
        <v>114</v>
      </c>
      <c r="K70" s="92" t="s">
        <v>115</v>
      </c>
      <c r="L70" s="92" t="s">
        <v>116</v>
      </c>
      <c r="M70" s="92" t="s">
        <v>117</v>
      </c>
      <c r="N70" s="92" t="s">
        <v>118</v>
      </c>
      <c r="O70" s="114"/>
      <c r="P70" s="94" t="s">
        <v>119</v>
      </c>
    </row>
    <row r="71" spans="1:16">
      <c r="A71" s="95" t="s">
        <v>50</v>
      </c>
      <c r="B71" s="95" t="s">
        <v>51</v>
      </c>
      <c r="C71" s="96">
        <v>395</v>
      </c>
      <c r="D71" s="96">
        <v>0</v>
      </c>
      <c r="E71" s="96">
        <v>3</v>
      </c>
      <c r="F71" s="96">
        <v>12</v>
      </c>
      <c r="G71" s="96">
        <v>30</v>
      </c>
      <c r="H71" s="96">
        <v>49</v>
      </c>
      <c r="I71" s="96">
        <v>87</v>
      </c>
      <c r="J71" s="96">
        <v>133</v>
      </c>
      <c r="K71" s="96">
        <v>59</v>
      </c>
      <c r="L71" s="96">
        <v>20</v>
      </c>
      <c r="M71" s="96">
        <v>2</v>
      </c>
      <c r="N71" s="96">
        <v>0</v>
      </c>
      <c r="O71" s="115"/>
      <c r="P71" s="96">
        <v>0</v>
      </c>
    </row>
    <row r="73" spans="1:16">
      <c r="A73" s="105" t="s">
        <v>139</v>
      </c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P73" s="99"/>
    </row>
    <row r="74" spans="1:16">
      <c r="A74" s="105" t="s">
        <v>140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P74" s="99"/>
    </row>
    <row r="75" spans="1:16">
      <c r="A75" s="220" t="s">
        <v>28</v>
      </c>
      <c r="B75" s="221"/>
      <c r="C75" s="224" t="s">
        <v>134</v>
      </c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225"/>
      <c r="O75" s="225"/>
      <c r="P75" s="226"/>
    </row>
    <row r="76" spans="1:16" ht="32.4">
      <c r="A76" s="222"/>
      <c r="B76" s="223"/>
      <c r="C76" s="101"/>
      <c r="D76" s="100" t="s">
        <v>108</v>
      </c>
      <c r="E76" s="100" t="s">
        <v>109</v>
      </c>
      <c r="F76" s="100" t="s">
        <v>110</v>
      </c>
      <c r="G76" s="100" t="s">
        <v>111</v>
      </c>
      <c r="H76" s="100" t="s">
        <v>112</v>
      </c>
      <c r="I76" s="100" t="s">
        <v>113</v>
      </c>
      <c r="J76" s="100" t="s">
        <v>114</v>
      </c>
      <c r="K76" s="100" t="s">
        <v>115</v>
      </c>
      <c r="L76" s="100" t="s">
        <v>116</v>
      </c>
      <c r="M76" s="100" t="s">
        <v>117</v>
      </c>
      <c r="N76" s="100" t="s">
        <v>118</v>
      </c>
      <c r="O76" s="114"/>
      <c r="P76" s="102" t="s">
        <v>119</v>
      </c>
    </row>
    <row r="77" spans="1:16">
      <c r="A77" s="103" t="s">
        <v>50</v>
      </c>
      <c r="B77" s="103" t="s">
        <v>51</v>
      </c>
      <c r="C77" s="104">
        <v>4</v>
      </c>
      <c r="D77" s="104">
        <v>0</v>
      </c>
      <c r="E77" s="104">
        <v>0</v>
      </c>
      <c r="F77" s="104">
        <v>0</v>
      </c>
      <c r="G77" s="104">
        <v>0</v>
      </c>
      <c r="H77" s="104">
        <v>1</v>
      </c>
      <c r="I77" s="104">
        <v>1</v>
      </c>
      <c r="J77" s="104">
        <v>1</v>
      </c>
      <c r="K77" s="104">
        <v>0</v>
      </c>
      <c r="L77" s="104">
        <v>1</v>
      </c>
      <c r="M77" s="104">
        <v>0</v>
      </c>
      <c r="N77" s="104">
        <v>0</v>
      </c>
      <c r="O77" s="115"/>
      <c r="P77" s="104">
        <v>0</v>
      </c>
    </row>
    <row r="79" spans="1:16">
      <c r="A79" s="112" t="s">
        <v>141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P79" s="106"/>
    </row>
    <row r="80" spans="1:16">
      <c r="A80" s="112" t="s">
        <v>140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P80" s="106"/>
    </row>
    <row r="81" spans="1:18">
      <c r="A81" s="220" t="s">
        <v>28</v>
      </c>
      <c r="B81" s="221"/>
      <c r="C81" s="224" t="s">
        <v>134</v>
      </c>
      <c r="D81" s="225"/>
      <c r="E81" s="225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6"/>
    </row>
    <row r="82" spans="1:18" ht="32.4">
      <c r="A82" s="222"/>
      <c r="B82" s="223"/>
      <c r="C82" s="108"/>
      <c r="D82" s="107" t="s">
        <v>108</v>
      </c>
      <c r="E82" s="107" t="s">
        <v>109</v>
      </c>
      <c r="F82" s="107" t="s">
        <v>110</v>
      </c>
      <c r="G82" s="107" t="s">
        <v>111</v>
      </c>
      <c r="H82" s="107" t="s">
        <v>112</v>
      </c>
      <c r="I82" s="107" t="s">
        <v>113</v>
      </c>
      <c r="J82" s="107" t="s">
        <v>114</v>
      </c>
      <c r="K82" s="107" t="s">
        <v>115</v>
      </c>
      <c r="L82" s="107" t="s">
        <v>116</v>
      </c>
      <c r="M82" s="107" t="s">
        <v>117</v>
      </c>
      <c r="N82" s="107" t="s">
        <v>118</v>
      </c>
      <c r="O82" s="114"/>
      <c r="P82" s="109" t="s">
        <v>119</v>
      </c>
    </row>
    <row r="83" spans="1:18">
      <c r="A83" s="110" t="s">
        <v>50</v>
      </c>
      <c r="B83" s="110" t="s">
        <v>51</v>
      </c>
      <c r="C83" s="111">
        <v>9</v>
      </c>
      <c r="D83" s="111">
        <v>0</v>
      </c>
      <c r="E83" s="111">
        <v>0</v>
      </c>
      <c r="F83" s="111">
        <v>0</v>
      </c>
      <c r="G83" s="111">
        <v>0</v>
      </c>
      <c r="H83" s="111">
        <v>1</v>
      </c>
      <c r="I83" s="111">
        <v>0</v>
      </c>
      <c r="J83" s="111">
        <v>3</v>
      </c>
      <c r="K83" s="111">
        <v>1</v>
      </c>
      <c r="L83" s="111">
        <v>3</v>
      </c>
      <c r="M83" s="111">
        <v>1</v>
      </c>
      <c r="N83" s="111">
        <v>0</v>
      </c>
      <c r="O83" s="115"/>
      <c r="P83" s="111">
        <v>0</v>
      </c>
    </row>
    <row r="92" spans="1:18">
      <c r="P92" s="127"/>
      <c r="Q92" s="127"/>
      <c r="R92" s="127"/>
    </row>
    <row r="109" spans="16:18">
      <c r="P109" s="128"/>
      <c r="Q109" s="128"/>
      <c r="R109" s="128"/>
    </row>
    <row r="125" spans="15:15">
      <c r="O125"/>
    </row>
    <row r="126" spans="15:15">
      <c r="O126"/>
    </row>
    <row r="127" spans="15:15">
      <c r="O127"/>
    </row>
    <row r="128" spans="15:15">
      <c r="O128"/>
    </row>
  </sheetData>
  <mergeCells count="47">
    <mergeCell ref="G14:I14"/>
    <mergeCell ref="V14:X14"/>
    <mergeCell ref="AC14:AD14"/>
    <mergeCell ref="A15:A16"/>
    <mergeCell ref="B15:B16"/>
    <mergeCell ref="C15:C16"/>
    <mergeCell ref="D15:D16"/>
    <mergeCell ref="J15:J16"/>
    <mergeCell ref="K15:K16"/>
    <mergeCell ref="AD15:AD16"/>
    <mergeCell ref="AC15:AC16"/>
    <mergeCell ref="AA15:AA16"/>
    <mergeCell ref="AB15:AB16"/>
    <mergeCell ref="L15:L16"/>
    <mergeCell ref="M15:M16"/>
    <mergeCell ref="N15:N16"/>
    <mergeCell ref="A2:B2"/>
    <mergeCell ref="A9:B10"/>
    <mergeCell ref="C9:E9"/>
    <mergeCell ref="A13:P13"/>
    <mergeCell ref="Q13:AC13"/>
    <mergeCell ref="P15:P16"/>
    <mergeCell ref="Q15:Q16"/>
    <mergeCell ref="S15:S16"/>
    <mergeCell ref="X15:X16"/>
    <mergeCell ref="A48:B48"/>
    <mergeCell ref="A30:B31"/>
    <mergeCell ref="C30:E30"/>
    <mergeCell ref="R15:R16"/>
    <mergeCell ref="A37:B38"/>
    <mergeCell ref="C37:J37"/>
    <mergeCell ref="A43:B43"/>
    <mergeCell ref="Y15:Y16"/>
    <mergeCell ref="Z15:Z16"/>
    <mergeCell ref="T15:T16"/>
    <mergeCell ref="U15:U16"/>
    <mergeCell ref="V15:V16"/>
    <mergeCell ref="W15:W16"/>
    <mergeCell ref="A75:B76"/>
    <mergeCell ref="C75:P75"/>
    <mergeCell ref="A81:B82"/>
    <mergeCell ref="C81:P81"/>
    <mergeCell ref="A53:B53"/>
    <mergeCell ref="A58:B58"/>
    <mergeCell ref="A63:B63"/>
    <mergeCell ref="A69:B70"/>
    <mergeCell ref="C69:P6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opLeftCell="A37" workbookViewId="0">
      <selection activeCell="C70" sqref="C70"/>
    </sheetView>
  </sheetViews>
  <sheetFormatPr defaultRowHeight="16.2"/>
  <sheetData>
    <row r="1" spans="1:25">
      <c r="A1" s="133" t="s">
        <v>124</v>
      </c>
      <c r="B1" s="140"/>
      <c r="C1" s="140"/>
      <c r="D1" s="140"/>
      <c r="E1" s="140"/>
      <c r="F1" s="140"/>
      <c r="G1" s="140"/>
      <c r="H1" s="140"/>
      <c r="I1" s="140"/>
      <c r="J1" s="140"/>
      <c r="K1" s="152"/>
      <c r="M1" s="147" t="s">
        <v>124</v>
      </c>
      <c r="N1" s="144"/>
      <c r="O1" s="144"/>
      <c r="P1" s="144"/>
      <c r="Q1" s="144"/>
      <c r="U1" s="151" t="s">
        <v>184</v>
      </c>
      <c r="V1" s="148"/>
      <c r="W1" s="148"/>
      <c r="X1" s="148"/>
      <c r="Y1" s="148"/>
    </row>
    <row r="2" spans="1:25">
      <c r="A2" s="143" t="s">
        <v>125</v>
      </c>
      <c r="B2" s="140"/>
      <c r="C2" s="140"/>
      <c r="D2" s="140"/>
      <c r="E2" s="140"/>
      <c r="F2" s="140"/>
      <c r="G2" s="140"/>
      <c r="H2" s="140"/>
      <c r="I2" s="140"/>
      <c r="J2" s="140"/>
      <c r="K2" s="152"/>
      <c r="M2" s="147" t="s">
        <v>125</v>
      </c>
      <c r="N2" s="144"/>
      <c r="O2" s="144"/>
      <c r="P2" s="144"/>
      <c r="Q2" s="144"/>
      <c r="U2" s="220" t="s">
        <v>28</v>
      </c>
      <c r="V2" s="221"/>
      <c r="W2" s="242" t="s">
        <v>52</v>
      </c>
      <c r="X2" s="247"/>
      <c r="Y2" s="248"/>
    </row>
    <row r="3" spans="1:25" ht="32.4">
      <c r="A3" s="220" t="s">
        <v>28</v>
      </c>
      <c r="B3" s="221"/>
      <c r="C3" s="137" t="s">
        <v>19</v>
      </c>
      <c r="D3" s="137" t="s">
        <v>100</v>
      </c>
      <c r="E3" s="137" t="s">
        <v>101</v>
      </c>
      <c r="F3" s="137" t="s">
        <v>102</v>
      </c>
      <c r="G3" s="137" t="s">
        <v>103</v>
      </c>
      <c r="H3" s="137" t="s">
        <v>104</v>
      </c>
      <c r="I3" s="137" t="s">
        <v>105</v>
      </c>
      <c r="J3" s="196" t="s">
        <v>26</v>
      </c>
      <c r="K3" s="126"/>
      <c r="M3" s="220" t="s">
        <v>28</v>
      </c>
      <c r="N3" s="221"/>
      <c r="O3" s="242" t="s">
        <v>52</v>
      </c>
      <c r="P3" s="247"/>
      <c r="Q3" s="248"/>
      <c r="U3" s="222"/>
      <c r="V3" s="223"/>
      <c r="W3" s="198"/>
      <c r="X3" s="137" t="s">
        <v>53</v>
      </c>
      <c r="Y3" s="196" t="s">
        <v>54</v>
      </c>
    </row>
    <row r="4" spans="1:25">
      <c r="A4" s="224" t="s">
        <v>50</v>
      </c>
      <c r="B4" s="141" t="s">
        <v>223</v>
      </c>
      <c r="C4" s="199">
        <v>0</v>
      </c>
      <c r="D4" s="199">
        <v>0</v>
      </c>
      <c r="E4" s="199">
        <v>0</v>
      </c>
      <c r="F4" s="199">
        <v>9</v>
      </c>
      <c r="G4" s="199">
        <v>40</v>
      </c>
      <c r="H4" s="199">
        <v>21</v>
      </c>
      <c r="I4" s="200">
        <v>1</v>
      </c>
      <c r="J4" s="199">
        <v>0</v>
      </c>
      <c r="K4" s="119"/>
      <c r="M4" s="222"/>
      <c r="N4" s="223"/>
      <c r="O4" s="198"/>
      <c r="P4" s="137" t="s">
        <v>53</v>
      </c>
      <c r="Q4" s="196" t="s">
        <v>54</v>
      </c>
      <c r="U4" s="224" t="s">
        <v>50</v>
      </c>
      <c r="V4" s="149" t="s">
        <v>223</v>
      </c>
      <c r="W4" s="199">
        <v>94</v>
      </c>
      <c r="X4" s="199">
        <v>77</v>
      </c>
      <c r="Y4" s="199">
        <v>17</v>
      </c>
    </row>
    <row r="5" spans="1:25">
      <c r="A5" s="245"/>
      <c r="B5" s="141" t="s">
        <v>224</v>
      </c>
      <c r="C5" s="199">
        <v>0</v>
      </c>
      <c r="D5" s="199">
        <v>0</v>
      </c>
      <c r="E5" s="199">
        <v>2</v>
      </c>
      <c r="F5" s="199">
        <v>8</v>
      </c>
      <c r="G5" s="199">
        <v>39</v>
      </c>
      <c r="H5" s="199">
        <v>13</v>
      </c>
      <c r="I5" s="200">
        <v>3</v>
      </c>
      <c r="J5" s="199">
        <v>1</v>
      </c>
      <c r="K5" s="119"/>
      <c r="M5" s="224" t="s">
        <v>50</v>
      </c>
      <c r="N5" s="145" t="s">
        <v>223</v>
      </c>
      <c r="O5" s="199">
        <v>71</v>
      </c>
      <c r="P5" s="199">
        <v>63</v>
      </c>
      <c r="Q5" s="199">
        <v>8</v>
      </c>
      <c r="U5" s="245"/>
      <c r="V5" s="149" t="s">
        <v>224</v>
      </c>
      <c r="W5" s="199">
        <v>81</v>
      </c>
      <c r="X5" s="199">
        <v>70</v>
      </c>
      <c r="Y5" s="199">
        <v>11</v>
      </c>
    </row>
    <row r="6" spans="1:25" s="134" customFormat="1">
      <c r="A6" s="245"/>
      <c r="B6" s="141" t="s">
        <v>225</v>
      </c>
      <c r="C6" s="199">
        <v>0</v>
      </c>
      <c r="D6" s="199">
        <v>0</v>
      </c>
      <c r="E6" s="199">
        <v>1</v>
      </c>
      <c r="F6" s="199">
        <v>7</v>
      </c>
      <c r="G6" s="199">
        <v>47</v>
      </c>
      <c r="H6" s="199">
        <v>20</v>
      </c>
      <c r="I6" s="200">
        <v>1</v>
      </c>
      <c r="J6" s="199">
        <v>0</v>
      </c>
      <c r="K6" s="119"/>
      <c r="M6" s="245"/>
      <c r="N6" s="145" t="s">
        <v>224</v>
      </c>
      <c r="O6" s="199">
        <v>66</v>
      </c>
      <c r="P6" s="199">
        <v>63</v>
      </c>
      <c r="Q6" s="199">
        <v>3</v>
      </c>
      <c r="U6" s="245"/>
      <c r="V6" s="149" t="s">
        <v>225</v>
      </c>
      <c r="W6" s="199">
        <v>90</v>
      </c>
      <c r="X6" s="199">
        <v>77</v>
      </c>
      <c r="Y6" s="199">
        <v>13</v>
      </c>
    </row>
    <row r="7" spans="1:25">
      <c r="A7" s="245"/>
      <c r="B7" s="141" t="s">
        <v>226</v>
      </c>
      <c r="C7" s="199">
        <v>0</v>
      </c>
      <c r="D7" s="199">
        <v>0</v>
      </c>
      <c r="E7" s="199">
        <v>1</v>
      </c>
      <c r="F7" s="199">
        <v>8</v>
      </c>
      <c r="G7" s="199">
        <v>28</v>
      </c>
      <c r="H7" s="199">
        <v>15</v>
      </c>
      <c r="I7" s="200">
        <v>3</v>
      </c>
      <c r="J7" s="199">
        <v>0</v>
      </c>
      <c r="K7" s="119"/>
      <c r="L7" s="127"/>
      <c r="M7" s="245"/>
      <c r="N7" s="145" t="s">
        <v>225</v>
      </c>
      <c r="O7" s="199">
        <v>76</v>
      </c>
      <c r="P7" s="199">
        <v>63</v>
      </c>
      <c r="Q7" s="199">
        <v>13</v>
      </c>
      <c r="U7" s="245"/>
      <c r="V7" s="149" t="s">
        <v>226</v>
      </c>
      <c r="W7" s="199">
        <v>82</v>
      </c>
      <c r="X7" s="199">
        <v>68</v>
      </c>
      <c r="Y7" s="199">
        <v>14</v>
      </c>
    </row>
    <row r="8" spans="1:25">
      <c r="A8" s="245"/>
      <c r="B8" s="141" t="s">
        <v>227</v>
      </c>
      <c r="C8" s="199">
        <v>0</v>
      </c>
      <c r="D8" s="199">
        <v>0</v>
      </c>
      <c r="E8" s="199">
        <v>0</v>
      </c>
      <c r="F8" s="199">
        <v>6</v>
      </c>
      <c r="G8" s="199">
        <v>50</v>
      </c>
      <c r="H8" s="199">
        <v>23</v>
      </c>
      <c r="I8" s="200">
        <v>1</v>
      </c>
      <c r="J8" s="199">
        <v>0</v>
      </c>
      <c r="K8" s="119"/>
      <c r="M8" s="245"/>
      <c r="N8" s="145" t="s">
        <v>226</v>
      </c>
      <c r="O8" s="199">
        <v>55</v>
      </c>
      <c r="P8" s="199">
        <v>48</v>
      </c>
      <c r="Q8" s="199">
        <v>7</v>
      </c>
      <c r="U8" s="245"/>
      <c r="V8" s="149" t="s">
        <v>227</v>
      </c>
      <c r="W8" s="199">
        <v>93</v>
      </c>
      <c r="X8" s="199">
        <v>83</v>
      </c>
      <c r="Y8" s="199">
        <v>10</v>
      </c>
    </row>
    <row r="9" spans="1:25">
      <c r="A9" s="245"/>
      <c r="B9" s="141" t="s">
        <v>228</v>
      </c>
      <c r="C9" s="199">
        <v>0</v>
      </c>
      <c r="D9" s="199">
        <v>0</v>
      </c>
      <c r="E9" s="199">
        <v>2</v>
      </c>
      <c r="F9" s="199">
        <v>4</v>
      </c>
      <c r="G9" s="199">
        <v>45</v>
      </c>
      <c r="H9" s="199">
        <v>12</v>
      </c>
      <c r="I9" s="200">
        <v>0</v>
      </c>
      <c r="J9" s="199">
        <v>1</v>
      </c>
      <c r="K9" s="119"/>
      <c r="M9" s="245"/>
      <c r="N9" s="145" t="s">
        <v>227</v>
      </c>
      <c r="O9" s="199">
        <v>80</v>
      </c>
      <c r="P9" s="199">
        <v>67</v>
      </c>
      <c r="Q9" s="199">
        <v>13</v>
      </c>
      <c r="U9" s="245"/>
      <c r="V9" s="149" t="s">
        <v>228</v>
      </c>
      <c r="W9" s="199">
        <v>80</v>
      </c>
      <c r="X9" s="199">
        <v>71</v>
      </c>
      <c r="Y9" s="199">
        <v>9</v>
      </c>
    </row>
    <row r="10" spans="1:25">
      <c r="A10" s="245"/>
      <c r="B10" s="141" t="s">
        <v>229</v>
      </c>
      <c r="C10" s="199">
        <v>0</v>
      </c>
      <c r="D10" s="199">
        <v>0</v>
      </c>
      <c r="E10" s="199">
        <v>0</v>
      </c>
      <c r="F10" s="199">
        <v>8</v>
      </c>
      <c r="G10" s="199">
        <v>46</v>
      </c>
      <c r="H10" s="199">
        <v>21</v>
      </c>
      <c r="I10" s="200">
        <v>3</v>
      </c>
      <c r="J10" s="199">
        <v>0</v>
      </c>
      <c r="K10" s="119"/>
      <c r="M10" s="245"/>
      <c r="N10" s="145" t="s">
        <v>228</v>
      </c>
      <c r="O10" s="199">
        <v>64</v>
      </c>
      <c r="P10" s="199">
        <v>55</v>
      </c>
      <c r="Q10" s="199">
        <v>9</v>
      </c>
      <c r="U10" s="245"/>
      <c r="V10" s="149" t="s">
        <v>229</v>
      </c>
      <c r="W10" s="199">
        <v>62</v>
      </c>
      <c r="X10" s="199">
        <v>49</v>
      </c>
      <c r="Y10" s="199">
        <v>13</v>
      </c>
    </row>
    <row r="11" spans="1:25">
      <c r="A11" s="245"/>
      <c r="B11" s="141" t="s">
        <v>230</v>
      </c>
      <c r="C11" s="199">
        <v>0</v>
      </c>
      <c r="D11" s="199">
        <v>0</v>
      </c>
      <c r="E11" s="199">
        <v>2</v>
      </c>
      <c r="F11" s="199">
        <v>16</v>
      </c>
      <c r="G11" s="199">
        <v>44</v>
      </c>
      <c r="H11" s="199">
        <v>22</v>
      </c>
      <c r="I11" s="200">
        <v>1</v>
      </c>
      <c r="J11" s="199">
        <v>1</v>
      </c>
      <c r="K11" s="119"/>
      <c r="M11" s="245"/>
      <c r="N11" s="145" t="s">
        <v>229</v>
      </c>
      <c r="O11" s="199">
        <v>78</v>
      </c>
      <c r="P11" s="199">
        <v>69</v>
      </c>
      <c r="Q11" s="199">
        <v>9</v>
      </c>
      <c r="U11" s="245"/>
      <c r="V11" s="149" t="s">
        <v>230</v>
      </c>
      <c r="W11" s="199">
        <v>65</v>
      </c>
      <c r="X11" s="199">
        <v>57</v>
      </c>
      <c r="Y11" s="199">
        <v>8</v>
      </c>
    </row>
    <row r="12" spans="1:25">
      <c r="A12" s="245"/>
      <c r="B12" s="141" t="s">
        <v>231</v>
      </c>
      <c r="C12" s="199">
        <v>0</v>
      </c>
      <c r="D12" s="199">
        <v>0</v>
      </c>
      <c r="E12" s="199">
        <v>0</v>
      </c>
      <c r="F12" s="199">
        <v>7</v>
      </c>
      <c r="G12" s="199">
        <v>32</v>
      </c>
      <c r="H12" s="199">
        <v>15</v>
      </c>
      <c r="I12" s="200">
        <v>2</v>
      </c>
      <c r="J12" s="199">
        <v>1</v>
      </c>
      <c r="K12" s="119"/>
      <c r="M12" s="245"/>
      <c r="N12" s="145" t="s">
        <v>230</v>
      </c>
      <c r="O12" s="199">
        <v>86</v>
      </c>
      <c r="P12" s="199">
        <v>73</v>
      </c>
      <c r="Q12" s="199">
        <v>13</v>
      </c>
      <c r="U12" s="245"/>
      <c r="V12" s="149" t="s">
        <v>231</v>
      </c>
      <c r="W12" s="199">
        <v>76</v>
      </c>
      <c r="X12" s="199">
        <v>73</v>
      </c>
      <c r="Y12" s="199">
        <v>3</v>
      </c>
    </row>
    <row r="13" spans="1:25">
      <c r="A13" s="245"/>
      <c r="B13" s="141" t="s">
        <v>232</v>
      </c>
      <c r="C13" s="199">
        <v>0</v>
      </c>
      <c r="D13" s="199">
        <v>0</v>
      </c>
      <c r="E13" s="199">
        <v>1</v>
      </c>
      <c r="F13" s="199">
        <v>9</v>
      </c>
      <c r="G13" s="199">
        <v>28</v>
      </c>
      <c r="H13" s="199">
        <v>18</v>
      </c>
      <c r="I13" s="200">
        <v>2</v>
      </c>
      <c r="J13" s="199">
        <v>2</v>
      </c>
      <c r="K13" s="119"/>
      <c r="M13" s="245"/>
      <c r="N13" s="145" t="s">
        <v>231</v>
      </c>
      <c r="O13" s="199">
        <v>57</v>
      </c>
      <c r="P13" s="199">
        <v>48</v>
      </c>
      <c r="Q13" s="199">
        <v>9</v>
      </c>
      <c r="U13" s="245"/>
      <c r="V13" s="149" t="s">
        <v>232</v>
      </c>
      <c r="W13" s="199">
        <v>55</v>
      </c>
      <c r="X13" s="199">
        <v>45</v>
      </c>
      <c r="Y13" s="199">
        <v>10</v>
      </c>
    </row>
    <row r="14" spans="1:25">
      <c r="A14" s="245"/>
      <c r="B14" s="141" t="s">
        <v>233</v>
      </c>
      <c r="C14" s="199">
        <v>0</v>
      </c>
      <c r="D14" s="199">
        <v>0</v>
      </c>
      <c r="E14" s="199">
        <v>0</v>
      </c>
      <c r="F14" s="199">
        <v>6</v>
      </c>
      <c r="G14" s="199">
        <v>27</v>
      </c>
      <c r="H14" s="199">
        <v>20</v>
      </c>
      <c r="I14" s="200">
        <v>5</v>
      </c>
      <c r="J14" s="199">
        <v>1</v>
      </c>
      <c r="K14" s="119"/>
      <c r="M14" s="245"/>
      <c r="N14" s="145" t="s">
        <v>232</v>
      </c>
      <c r="O14" s="199">
        <v>60</v>
      </c>
      <c r="P14" s="199">
        <v>53</v>
      </c>
      <c r="Q14" s="199">
        <v>7</v>
      </c>
      <c r="U14" s="245"/>
      <c r="V14" s="149" t="s">
        <v>233</v>
      </c>
      <c r="W14" s="199">
        <v>74</v>
      </c>
      <c r="X14" s="199">
        <v>65</v>
      </c>
      <c r="Y14" s="199">
        <v>9</v>
      </c>
    </row>
    <row r="15" spans="1:25">
      <c r="A15" s="246"/>
      <c r="B15" s="142" t="s">
        <v>51</v>
      </c>
      <c r="C15" s="199">
        <v>0</v>
      </c>
      <c r="D15" s="199">
        <v>0</v>
      </c>
      <c r="E15" s="199">
        <v>0</v>
      </c>
      <c r="F15" s="199">
        <v>4</v>
      </c>
      <c r="G15" s="199">
        <v>37</v>
      </c>
      <c r="H15" s="199">
        <v>10</v>
      </c>
      <c r="I15" s="200">
        <v>3</v>
      </c>
      <c r="J15" s="199">
        <v>2</v>
      </c>
      <c r="K15" s="119"/>
      <c r="M15" s="245"/>
      <c r="N15" s="145" t="s">
        <v>233</v>
      </c>
      <c r="O15" s="199">
        <v>59</v>
      </c>
      <c r="P15" s="199">
        <v>50</v>
      </c>
      <c r="Q15" s="199">
        <v>9</v>
      </c>
      <c r="U15" s="246"/>
      <c r="V15" s="150" t="s">
        <v>51</v>
      </c>
      <c r="W15" s="199">
        <v>70</v>
      </c>
      <c r="X15" s="199">
        <v>59</v>
      </c>
      <c r="Y15" s="199">
        <v>11</v>
      </c>
    </row>
    <row r="16" spans="1:25">
      <c r="K16" s="152"/>
      <c r="M16" s="246"/>
      <c r="N16" s="146" t="s">
        <v>51</v>
      </c>
      <c r="O16" s="199">
        <v>56</v>
      </c>
      <c r="P16" s="199">
        <v>42</v>
      </c>
      <c r="Q16" s="199">
        <v>14</v>
      </c>
      <c r="W16" s="132">
        <f>SUM(W4:W15)</f>
        <v>922</v>
      </c>
    </row>
    <row r="17" spans="1:25">
      <c r="K17" s="152"/>
      <c r="O17">
        <f>SUM(O5:O16)</f>
        <v>808</v>
      </c>
    </row>
    <row r="18" spans="1:25">
      <c r="K18" s="152"/>
      <c r="U18" s="172" t="s">
        <v>181</v>
      </c>
      <c r="V18" s="166"/>
      <c r="W18" s="166"/>
      <c r="X18" s="166"/>
      <c r="Y18" s="166"/>
    </row>
    <row r="19" spans="1:25">
      <c r="A19" s="158" t="s">
        <v>127</v>
      </c>
      <c r="B19" s="152"/>
      <c r="C19" s="152"/>
      <c r="D19" s="152"/>
      <c r="E19" s="152"/>
      <c r="F19" s="152"/>
      <c r="G19" s="152"/>
      <c r="H19" s="152"/>
      <c r="I19" s="152"/>
      <c r="J19" s="152"/>
      <c r="M19" s="165" t="s">
        <v>127</v>
      </c>
      <c r="N19" s="159"/>
      <c r="O19" s="159"/>
      <c r="P19" s="159"/>
      <c r="Q19" s="159"/>
      <c r="U19" s="172" t="s">
        <v>180</v>
      </c>
      <c r="V19" s="166"/>
      <c r="W19" s="166"/>
      <c r="X19" s="166"/>
      <c r="Y19" s="166"/>
    </row>
    <row r="20" spans="1:25">
      <c r="A20" s="158" t="s">
        <v>128</v>
      </c>
      <c r="B20" s="152"/>
      <c r="C20" s="152"/>
      <c r="D20" s="152"/>
      <c r="E20" s="152"/>
      <c r="F20" s="152"/>
      <c r="G20" s="152"/>
      <c r="H20" s="152"/>
      <c r="I20" s="152"/>
      <c r="J20" s="152"/>
      <c r="M20" s="165" t="s">
        <v>128</v>
      </c>
      <c r="N20" s="159"/>
      <c r="O20" s="159"/>
      <c r="P20" s="159"/>
      <c r="Q20" s="159"/>
      <c r="U20" s="220" t="s">
        <v>28</v>
      </c>
      <c r="V20" s="221"/>
      <c r="W20" s="224" t="s">
        <v>185</v>
      </c>
      <c r="X20" s="225"/>
      <c r="Y20" s="226"/>
    </row>
    <row r="21" spans="1:25" ht="32.4">
      <c r="A21" s="220" t="s">
        <v>28</v>
      </c>
      <c r="B21" s="221"/>
      <c r="C21" s="153" t="s">
        <v>19</v>
      </c>
      <c r="D21" s="153" t="s">
        <v>100</v>
      </c>
      <c r="E21" s="153" t="s">
        <v>101</v>
      </c>
      <c r="F21" s="153" t="s">
        <v>102</v>
      </c>
      <c r="G21" s="153" t="s">
        <v>103</v>
      </c>
      <c r="H21" s="153" t="s">
        <v>104</v>
      </c>
      <c r="I21" s="153" t="s">
        <v>105</v>
      </c>
      <c r="J21" s="154" t="s">
        <v>26</v>
      </c>
      <c r="M21" s="220" t="s">
        <v>28</v>
      </c>
      <c r="N21" s="221"/>
      <c r="O21" s="224" t="s">
        <v>52</v>
      </c>
      <c r="P21" s="225"/>
      <c r="Q21" s="226"/>
      <c r="U21" s="222"/>
      <c r="V21" s="223"/>
      <c r="W21" s="224" t="s">
        <v>52</v>
      </c>
      <c r="X21" s="225"/>
      <c r="Y21" s="226"/>
    </row>
    <row r="22" spans="1:25">
      <c r="A22" s="224" t="s">
        <v>50</v>
      </c>
      <c r="B22" s="153" t="s">
        <v>223</v>
      </c>
      <c r="C22" s="156">
        <v>0</v>
      </c>
      <c r="D22" s="156">
        <v>2</v>
      </c>
      <c r="E22" s="156">
        <v>99</v>
      </c>
      <c r="F22" s="156">
        <v>135</v>
      </c>
      <c r="G22" s="156">
        <v>213</v>
      </c>
      <c r="H22" s="156">
        <v>72</v>
      </c>
      <c r="I22" s="157">
        <v>12</v>
      </c>
      <c r="J22" s="156">
        <v>9</v>
      </c>
      <c r="M22" s="222"/>
      <c r="N22" s="223"/>
      <c r="O22" s="161"/>
      <c r="P22" s="160" t="s">
        <v>53</v>
      </c>
      <c r="Q22" s="162" t="s">
        <v>54</v>
      </c>
      <c r="U22" s="222"/>
      <c r="V22" s="223"/>
      <c r="W22" s="168"/>
      <c r="X22" s="167" t="s">
        <v>53</v>
      </c>
      <c r="Y22" s="169" t="s">
        <v>54</v>
      </c>
    </row>
    <row r="23" spans="1:25">
      <c r="A23" s="245"/>
      <c r="B23" s="153" t="s">
        <v>224</v>
      </c>
      <c r="C23" s="156">
        <v>0</v>
      </c>
      <c r="D23" s="156">
        <v>5</v>
      </c>
      <c r="E23" s="156">
        <v>84</v>
      </c>
      <c r="F23" s="156">
        <v>144</v>
      </c>
      <c r="G23" s="156">
        <v>182</v>
      </c>
      <c r="H23" s="156">
        <v>101</v>
      </c>
      <c r="I23" s="157">
        <v>14</v>
      </c>
      <c r="J23" s="156">
        <v>8</v>
      </c>
      <c r="M23" s="224" t="s">
        <v>50</v>
      </c>
      <c r="N23" s="160" t="s">
        <v>223</v>
      </c>
      <c r="O23" s="164">
        <v>542</v>
      </c>
      <c r="P23" s="164">
        <v>471</v>
      </c>
      <c r="Q23" s="164">
        <v>71</v>
      </c>
      <c r="U23" s="224" t="s">
        <v>50</v>
      </c>
      <c r="V23" s="167" t="s">
        <v>223</v>
      </c>
      <c r="W23" s="171">
        <v>658</v>
      </c>
      <c r="X23" s="171">
        <v>557</v>
      </c>
      <c r="Y23" s="171">
        <v>101</v>
      </c>
    </row>
    <row r="24" spans="1:25">
      <c r="A24" s="245"/>
      <c r="B24" s="153" t="s">
        <v>225</v>
      </c>
      <c r="C24" s="156">
        <v>0</v>
      </c>
      <c r="D24" s="156">
        <v>2</v>
      </c>
      <c r="E24" s="156">
        <v>121</v>
      </c>
      <c r="F24" s="156">
        <v>185</v>
      </c>
      <c r="G24" s="156">
        <v>259</v>
      </c>
      <c r="H24" s="156">
        <v>94</v>
      </c>
      <c r="I24" s="157">
        <v>24</v>
      </c>
      <c r="J24" s="156">
        <v>8</v>
      </c>
      <c r="M24" s="245"/>
      <c r="N24" s="160" t="s">
        <v>224</v>
      </c>
      <c r="O24" s="164">
        <v>538</v>
      </c>
      <c r="P24" s="164">
        <v>471</v>
      </c>
      <c r="Q24" s="164">
        <v>67</v>
      </c>
      <c r="U24" s="245"/>
      <c r="V24" s="167" t="s">
        <v>224</v>
      </c>
      <c r="W24" s="171">
        <v>501</v>
      </c>
      <c r="X24" s="171">
        <v>445</v>
      </c>
      <c r="Y24" s="171">
        <v>56</v>
      </c>
    </row>
    <row r="25" spans="1:25">
      <c r="A25" s="245"/>
      <c r="B25" s="153" t="s">
        <v>226</v>
      </c>
      <c r="C25" s="156">
        <v>0</v>
      </c>
      <c r="D25" s="156">
        <v>3</v>
      </c>
      <c r="E25" s="156">
        <v>88</v>
      </c>
      <c r="F25" s="156">
        <v>149</v>
      </c>
      <c r="G25" s="156">
        <v>241</v>
      </c>
      <c r="H25" s="156">
        <v>77</v>
      </c>
      <c r="I25" s="157">
        <v>15</v>
      </c>
      <c r="J25" s="156">
        <v>2</v>
      </c>
      <c r="M25" s="245"/>
      <c r="N25" s="160" t="s">
        <v>225</v>
      </c>
      <c r="O25" s="164">
        <v>693</v>
      </c>
      <c r="P25" s="164">
        <v>593</v>
      </c>
      <c r="Q25" s="164">
        <v>100</v>
      </c>
      <c r="U25" s="245"/>
      <c r="V25" s="167" t="s">
        <v>225</v>
      </c>
      <c r="W25" s="171">
        <v>539</v>
      </c>
      <c r="X25" s="171">
        <v>465</v>
      </c>
      <c r="Y25" s="171">
        <v>74</v>
      </c>
    </row>
    <row r="26" spans="1:25">
      <c r="A26" s="245"/>
      <c r="B26" s="153" t="s">
        <v>227</v>
      </c>
      <c r="C26" s="156">
        <v>0</v>
      </c>
      <c r="D26" s="156">
        <v>1</v>
      </c>
      <c r="E26" s="156">
        <v>102</v>
      </c>
      <c r="F26" s="156">
        <v>181</v>
      </c>
      <c r="G26" s="156">
        <v>243</v>
      </c>
      <c r="H26" s="156">
        <v>102</v>
      </c>
      <c r="I26" s="157">
        <v>23</v>
      </c>
      <c r="J26" s="156">
        <v>13</v>
      </c>
      <c r="M26" s="245"/>
      <c r="N26" s="160" t="s">
        <v>226</v>
      </c>
      <c r="O26" s="164">
        <v>575</v>
      </c>
      <c r="P26" s="164">
        <v>486</v>
      </c>
      <c r="Q26" s="164">
        <v>89</v>
      </c>
      <c r="U26" s="245"/>
      <c r="V26" s="167" t="s">
        <v>226</v>
      </c>
      <c r="W26" s="171">
        <v>672</v>
      </c>
      <c r="X26" s="171">
        <v>579</v>
      </c>
      <c r="Y26" s="171">
        <v>93</v>
      </c>
    </row>
    <row r="27" spans="1:25">
      <c r="A27" s="245"/>
      <c r="B27" s="153" t="s">
        <v>228</v>
      </c>
      <c r="C27" s="156">
        <v>0</v>
      </c>
      <c r="D27" s="156">
        <v>2</v>
      </c>
      <c r="E27" s="156">
        <v>81</v>
      </c>
      <c r="F27" s="156">
        <v>145</v>
      </c>
      <c r="G27" s="156">
        <v>218</v>
      </c>
      <c r="H27" s="156">
        <v>92</v>
      </c>
      <c r="I27" s="157">
        <v>11</v>
      </c>
      <c r="J27" s="156">
        <v>4</v>
      </c>
      <c r="M27" s="245"/>
      <c r="N27" s="160" t="s">
        <v>227</v>
      </c>
      <c r="O27" s="164">
        <v>665</v>
      </c>
      <c r="P27" s="164">
        <v>584</v>
      </c>
      <c r="Q27" s="164">
        <v>81</v>
      </c>
      <c r="U27" s="245"/>
      <c r="V27" s="167" t="s">
        <v>227</v>
      </c>
      <c r="W27" s="171">
        <v>637</v>
      </c>
      <c r="X27" s="171">
        <v>542</v>
      </c>
      <c r="Y27" s="171">
        <v>95</v>
      </c>
    </row>
    <row r="28" spans="1:25">
      <c r="A28" s="245"/>
      <c r="B28" s="153" t="s">
        <v>229</v>
      </c>
      <c r="C28" s="156">
        <v>0</v>
      </c>
      <c r="D28" s="156">
        <v>0</v>
      </c>
      <c r="E28" s="156">
        <v>100</v>
      </c>
      <c r="F28" s="156">
        <v>137</v>
      </c>
      <c r="G28" s="156">
        <v>199</v>
      </c>
      <c r="H28" s="156">
        <v>74</v>
      </c>
      <c r="I28" s="157">
        <v>12</v>
      </c>
      <c r="J28" s="156">
        <v>11</v>
      </c>
      <c r="M28" s="245"/>
      <c r="N28" s="160" t="s">
        <v>228</v>
      </c>
      <c r="O28" s="164">
        <v>553</v>
      </c>
      <c r="P28" s="164">
        <v>472</v>
      </c>
      <c r="Q28" s="164">
        <v>81</v>
      </c>
      <c r="U28" s="245"/>
      <c r="V28" s="167" t="s">
        <v>228</v>
      </c>
      <c r="W28" s="171">
        <v>577</v>
      </c>
      <c r="X28" s="171">
        <v>501</v>
      </c>
      <c r="Y28" s="171">
        <v>76</v>
      </c>
    </row>
    <row r="29" spans="1:25">
      <c r="A29" s="245"/>
      <c r="B29" s="153" t="s">
        <v>230</v>
      </c>
      <c r="C29" s="156">
        <v>0</v>
      </c>
      <c r="D29" s="156">
        <v>3</v>
      </c>
      <c r="E29" s="156">
        <v>99</v>
      </c>
      <c r="F29" s="156">
        <v>161</v>
      </c>
      <c r="G29" s="156">
        <v>233</v>
      </c>
      <c r="H29" s="156">
        <v>89</v>
      </c>
      <c r="I29" s="157">
        <v>23</v>
      </c>
      <c r="J29" s="156">
        <v>8</v>
      </c>
      <c r="M29" s="245"/>
      <c r="N29" s="160" t="s">
        <v>229</v>
      </c>
      <c r="O29" s="164">
        <v>533</v>
      </c>
      <c r="P29" s="164">
        <v>457</v>
      </c>
      <c r="Q29" s="164">
        <v>76</v>
      </c>
      <c r="U29" s="245"/>
      <c r="V29" s="167" t="s">
        <v>229</v>
      </c>
      <c r="W29" s="171">
        <v>594</v>
      </c>
      <c r="X29" s="171">
        <v>517</v>
      </c>
      <c r="Y29" s="171">
        <v>77</v>
      </c>
    </row>
    <row r="30" spans="1:25">
      <c r="A30" s="245"/>
      <c r="B30" s="153" t="s">
        <v>231</v>
      </c>
      <c r="C30" s="156">
        <v>0</v>
      </c>
      <c r="D30" s="156">
        <v>5</v>
      </c>
      <c r="E30" s="156">
        <v>74</v>
      </c>
      <c r="F30" s="156">
        <v>117</v>
      </c>
      <c r="G30" s="156">
        <v>173</v>
      </c>
      <c r="H30" s="156">
        <v>83</v>
      </c>
      <c r="I30" s="157">
        <v>16</v>
      </c>
      <c r="J30" s="156">
        <v>4</v>
      </c>
      <c r="M30" s="245"/>
      <c r="N30" s="160" t="s">
        <v>230</v>
      </c>
      <c r="O30" s="164">
        <v>616</v>
      </c>
      <c r="P30" s="164">
        <v>523</v>
      </c>
      <c r="Q30" s="164">
        <v>93</v>
      </c>
      <c r="U30" s="245"/>
      <c r="V30" s="167" t="s">
        <v>230</v>
      </c>
      <c r="W30" s="171">
        <v>550</v>
      </c>
      <c r="X30" s="171">
        <v>461</v>
      </c>
      <c r="Y30" s="171">
        <v>89</v>
      </c>
    </row>
    <row r="31" spans="1:25">
      <c r="A31" s="245"/>
      <c r="B31" s="153" t="s">
        <v>232</v>
      </c>
      <c r="C31" s="156">
        <v>0</v>
      </c>
      <c r="D31" s="156">
        <v>2</v>
      </c>
      <c r="E31" s="156">
        <v>76</v>
      </c>
      <c r="F31" s="156">
        <v>155</v>
      </c>
      <c r="G31" s="156">
        <v>201</v>
      </c>
      <c r="H31" s="156">
        <v>72</v>
      </c>
      <c r="I31" s="157">
        <v>14</v>
      </c>
      <c r="J31" s="156">
        <v>8</v>
      </c>
      <c r="M31" s="245"/>
      <c r="N31" s="160" t="s">
        <v>231</v>
      </c>
      <c r="O31" s="164">
        <v>472</v>
      </c>
      <c r="P31" s="164">
        <v>408</v>
      </c>
      <c r="Q31" s="164">
        <v>64</v>
      </c>
      <c r="U31" s="245"/>
      <c r="V31" s="167" t="s">
        <v>231</v>
      </c>
      <c r="W31" s="171">
        <v>571</v>
      </c>
      <c r="X31" s="171">
        <v>488</v>
      </c>
      <c r="Y31" s="171">
        <v>83</v>
      </c>
    </row>
    <row r="32" spans="1:25">
      <c r="A32" s="245"/>
      <c r="B32" s="153" t="s">
        <v>233</v>
      </c>
      <c r="C32" s="156">
        <v>0</v>
      </c>
      <c r="D32" s="156">
        <v>4</v>
      </c>
      <c r="E32" s="156">
        <v>75</v>
      </c>
      <c r="F32" s="156">
        <v>131</v>
      </c>
      <c r="G32" s="156">
        <v>181</v>
      </c>
      <c r="H32" s="156">
        <v>69</v>
      </c>
      <c r="I32" s="157">
        <v>19</v>
      </c>
      <c r="J32" s="156">
        <v>10</v>
      </c>
      <c r="M32" s="245"/>
      <c r="N32" s="160" t="s">
        <v>232</v>
      </c>
      <c r="O32" s="164">
        <v>528</v>
      </c>
      <c r="P32" s="164">
        <v>449</v>
      </c>
      <c r="Q32" s="164">
        <v>79</v>
      </c>
      <c r="U32" s="245"/>
      <c r="V32" s="167" t="s">
        <v>232</v>
      </c>
      <c r="W32" s="171">
        <v>502</v>
      </c>
      <c r="X32" s="171">
        <v>438</v>
      </c>
      <c r="Y32" s="171">
        <v>64</v>
      </c>
    </row>
    <row r="33" spans="1:25">
      <c r="A33" s="246"/>
      <c r="B33" s="155" t="s">
        <v>51</v>
      </c>
      <c r="C33" s="156">
        <v>0</v>
      </c>
      <c r="D33" s="156">
        <v>1</v>
      </c>
      <c r="E33" s="156">
        <v>98</v>
      </c>
      <c r="F33" s="156">
        <v>140</v>
      </c>
      <c r="G33" s="156">
        <v>187</v>
      </c>
      <c r="H33" s="156">
        <v>78</v>
      </c>
      <c r="I33" s="157">
        <v>14</v>
      </c>
      <c r="J33" s="156">
        <v>10</v>
      </c>
      <c r="M33" s="245"/>
      <c r="N33" s="160" t="s">
        <v>233</v>
      </c>
      <c r="O33" s="164">
        <v>489</v>
      </c>
      <c r="P33" s="164">
        <v>420</v>
      </c>
      <c r="Q33" s="164">
        <v>69</v>
      </c>
      <c r="U33" s="245"/>
      <c r="V33" s="167" t="s">
        <v>233</v>
      </c>
      <c r="W33" s="171">
        <v>501</v>
      </c>
      <c r="X33" s="171">
        <v>434</v>
      </c>
      <c r="Y33" s="171">
        <v>67</v>
      </c>
    </row>
    <row r="34" spans="1:25">
      <c r="M34" s="246"/>
      <c r="N34" s="163" t="s">
        <v>51</v>
      </c>
      <c r="O34" s="164">
        <v>528</v>
      </c>
      <c r="P34" s="164">
        <v>462</v>
      </c>
      <c r="Q34" s="164">
        <v>66</v>
      </c>
      <c r="U34" s="246"/>
      <c r="V34" s="170" t="s">
        <v>51</v>
      </c>
      <c r="W34" s="171">
        <v>490</v>
      </c>
      <c r="X34" s="171">
        <v>410</v>
      </c>
      <c r="Y34" s="171">
        <v>80</v>
      </c>
    </row>
    <row r="35" spans="1:25">
      <c r="O35" s="187">
        <f>SUM(O23:O34)</f>
        <v>6732</v>
      </c>
      <c r="W35" s="132">
        <f>SUM(W23:W34)</f>
        <v>6792</v>
      </c>
    </row>
    <row r="36" spans="1:25">
      <c r="A36" s="179" t="s">
        <v>133</v>
      </c>
      <c r="B36" s="173"/>
      <c r="C36" s="173"/>
      <c r="D36" s="173"/>
      <c r="E36" s="173"/>
      <c r="F36" s="173"/>
      <c r="G36" s="173"/>
      <c r="H36" s="173"/>
      <c r="I36" s="173"/>
      <c r="J36" s="173"/>
      <c r="M36" s="186" t="s">
        <v>133</v>
      </c>
      <c r="N36" s="180"/>
      <c r="O36" s="180"/>
      <c r="P36" s="180"/>
      <c r="Q36" s="180"/>
      <c r="U36" s="193" t="s">
        <v>179</v>
      </c>
      <c r="V36" s="187"/>
      <c r="W36" s="187"/>
      <c r="X36" s="187"/>
      <c r="Y36" s="187"/>
    </row>
    <row r="37" spans="1:25">
      <c r="A37" s="179" t="s">
        <v>131</v>
      </c>
      <c r="B37" s="173"/>
      <c r="C37" s="173"/>
      <c r="D37" s="173"/>
      <c r="E37" s="173"/>
      <c r="F37" s="173"/>
      <c r="G37" s="173"/>
      <c r="H37" s="173"/>
      <c r="I37" s="173"/>
      <c r="J37" s="173"/>
      <c r="M37" s="186" t="s">
        <v>131</v>
      </c>
      <c r="N37" s="180"/>
      <c r="O37" s="180"/>
      <c r="P37" s="180"/>
      <c r="Q37" s="180"/>
      <c r="U37" s="193" t="s">
        <v>180</v>
      </c>
      <c r="V37" s="187"/>
      <c r="W37" s="187"/>
      <c r="X37" s="187"/>
      <c r="Y37" s="187"/>
    </row>
    <row r="38" spans="1:25" ht="32.4">
      <c r="A38" s="220" t="s">
        <v>28</v>
      </c>
      <c r="B38" s="221"/>
      <c r="C38" s="174" t="s">
        <v>108</v>
      </c>
      <c r="D38" s="174" t="s">
        <v>109</v>
      </c>
      <c r="E38" s="174" t="s">
        <v>110</v>
      </c>
      <c r="F38" s="174" t="s">
        <v>111</v>
      </c>
      <c r="G38" s="174" t="s">
        <v>112</v>
      </c>
      <c r="H38" s="174" t="s">
        <v>113</v>
      </c>
      <c r="I38" s="174" t="s">
        <v>114</v>
      </c>
      <c r="J38" s="175" t="s">
        <v>132</v>
      </c>
      <c r="M38" s="220" t="s">
        <v>28</v>
      </c>
      <c r="N38" s="221"/>
      <c r="O38" s="224" t="s">
        <v>52</v>
      </c>
      <c r="P38" s="225"/>
      <c r="Q38" s="226"/>
      <c r="U38" s="220" t="s">
        <v>28</v>
      </c>
      <c r="V38" s="221"/>
      <c r="W38" s="224" t="s">
        <v>185</v>
      </c>
      <c r="X38" s="225"/>
      <c r="Y38" s="226"/>
    </row>
    <row r="39" spans="1:25">
      <c r="A39" s="224" t="s">
        <v>50</v>
      </c>
      <c r="B39" s="174" t="s">
        <v>223</v>
      </c>
      <c r="C39" s="177">
        <v>0</v>
      </c>
      <c r="D39" s="177">
        <v>0</v>
      </c>
      <c r="E39" s="177">
        <v>0</v>
      </c>
      <c r="F39" s="177">
        <v>0</v>
      </c>
      <c r="G39" s="177">
        <v>0</v>
      </c>
      <c r="H39" s="177">
        <v>0</v>
      </c>
      <c r="I39" s="178">
        <v>0</v>
      </c>
      <c r="J39" s="177">
        <v>0</v>
      </c>
      <c r="M39" s="222"/>
      <c r="N39" s="223"/>
      <c r="O39" s="182"/>
      <c r="P39" s="181" t="s">
        <v>53</v>
      </c>
      <c r="Q39" s="183" t="s">
        <v>54</v>
      </c>
      <c r="U39" s="222"/>
      <c r="V39" s="223"/>
      <c r="W39" s="224" t="s">
        <v>52</v>
      </c>
      <c r="X39" s="225"/>
      <c r="Y39" s="226"/>
    </row>
    <row r="40" spans="1:25">
      <c r="A40" s="245"/>
      <c r="B40" s="174" t="s">
        <v>224</v>
      </c>
      <c r="C40" s="177">
        <v>0</v>
      </c>
      <c r="D40" s="177">
        <v>0</v>
      </c>
      <c r="E40" s="177">
        <v>0</v>
      </c>
      <c r="F40" s="177">
        <v>0</v>
      </c>
      <c r="G40" s="177">
        <v>0</v>
      </c>
      <c r="H40" s="177">
        <v>0</v>
      </c>
      <c r="I40" s="178">
        <v>1</v>
      </c>
      <c r="J40" s="177">
        <v>0</v>
      </c>
      <c r="M40" s="224" t="s">
        <v>50</v>
      </c>
      <c r="N40" s="181" t="s">
        <v>223</v>
      </c>
      <c r="O40" s="185">
        <v>0</v>
      </c>
      <c r="P40" s="185">
        <v>0</v>
      </c>
      <c r="Q40" s="185">
        <v>0</v>
      </c>
      <c r="U40" s="222"/>
      <c r="V40" s="223"/>
      <c r="W40" s="189"/>
      <c r="X40" s="188" t="s">
        <v>53</v>
      </c>
      <c r="Y40" s="190" t="s">
        <v>54</v>
      </c>
    </row>
    <row r="41" spans="1:25">
      <c r="A41" s="245"/>
      <c r="B41" s="174" t="s">
        <v>225</v>
      </c>
      <c r="C41" s="177">
        <v>0</v>
      </c>
      <c r="D41" s="177">
        <v>0</v>
      </c>
      <c r="E41" s="177">
        <v>0</v>
      </c>
      <c r="F41" s="177">
        <v>0</v>
      </c>
      <c r="G41" s="177">
        <v>0</v>
      </c>
      <c r="H41" s="177">
        <v>0</v>
      </c>
      <c r="I41" s="178">
        <v>0</v>
      </c>
      <c r="J41" s="177">
        <v>0</v>
      </c>
      <c r="M41" s="245"/>
      <c r="N41" s="181" t="s">
        <v>224</v>
      </c>
      <c r="O41" s="185">
        <v>1</v>
      </c>
      <c r="P41" s="185">
        <v>1</v>
      </c>
      <c r="Q41" s="185">
        <v>0</v>
      </c>
      <c r="U41" s="224" t="s">
        <v>50</v>
      </c>
      <c r="V41" s="188" t="s">
        <v>223</v>
      </c>
      <c r="W41" s="192">
        <v>0</v>
      </c>
      <c r="X41" s="192">
        <v>0</v>
      </c>
      <c r="Y41" s="192">
        <v>0</v>
      </c>
    </row>
    <row r="42" spans="1:25">
      <c r="A42" s="245"/>
      <c r="B42" s="174" t="s">
        <v>226</v>
      </c>
      <c r="C42" s="177">
        <v>0</v>
      </c>
      <c r="D42" s="177">
        <v>0</v>
      </c>
      <c r="E42" s="177">
        <v>0</v>
      </c>
      <c r="F42" s="177">
        <v>0</v>
      </c>
      <c r="G42" s="177">
        <v>0</v>
      </c>
      <c r="H42" s="177">
        <v>0</v>
      </c>
      <c r="I42" s="178">
        <v>1</v>
      </c>
      <c r="J42" s="177">
        <v>0</v>
      </c>
      <c r="M42" s="245"/>
      <c r="N42" s="181" t="s">
        <v>225</v>
      </c>
      <c r="O42" s="185">
        <v>0</v>
      </c>
      <c r="P42" s="185">
        <v>0</v>
      </c>
      <c r="Q42" s="185">
        <v>0</v>
      </c>
      <c r="U42" s="245"/>
      <c r="V42" s="188" t="s">
        <v>224</v>
      </c>
      <c r="W42" s="192">
        <v>0</v>
      </c>
      <c r="X42" s="192">
        <v>0</v>
      </c>
      <c r="Y42" s="192">
        <v>0</v>
      </c>
    </row>
    <row r="43" spans="1:25">
      <c r="A43" s="245"/>
      <c r="B43" s="174" t="s">
        <v>227</v>
      </c>
      <c r="C43" s="177">
        <v>0</v>
      </c>
      <c r="D43" s="177">
        <v>0</v>
      </c>
      <c r="E43" s="177">
        <v>0</v>
      </c>
      <c r="F43" s="177">
        <v>0</v>
      </c>
      <c r="G43" s="177">
        <v>0</v>
      </c>
      <c r="H43" s="177">
        <v>0</v>
      </c>
      <c r="I43" s="178">
        <v>0</v>
      </c>
      <c r="J43" s="177">
        <v>0</v>
      </c>
      <c r="M43" s="245"/>
      <c r="N43" s="181" t="s">
        <v>226</v>
      </c>
      <c r="O43" s="185">
        <v>1</v>
      </c>
      <c r="P43" s="185">
        <v>1</v>
      </c>
      <c r="Q43" s="185">
        <v>0</v>
      </c>
      <c r="U43" s="245"/>
      <c r="V43" s="188" t="s">
        <v>225</v>
      </c>
      <c r="W43" s="192">
        <v>1</v>
      </c>
      <c r="X43" s="192">
        <v>1</v>
      </c>
      <c r="Y43" s="192">
        <v>0</v>
      </c>
    </row>
    <row r="44" spans="1:25">
      <c r="A44" s="245"/>
      <c r="B44" s="174" t="s">
        <v>228</v>
      </c>
      <c r="C44" s="177">
        <v>0</v>
      </c>
      <c r="D44" s="177">
        <v>0</v>
      </c>
      <c r="E44" s="177">
        <v>0</v>
      </c>
      <c r="F44" s="177">
        <v>0</v>
      </c>
      <c r="G44" s="177">
        <v>0</v>
      </c>
      <c r="H44" s="177">
        <v>0</v>
      </c>
      <c r="I44" s="178">
        <v>0</v>
      </c>
      <c r="J44" s="177">
        <v>1</v>
      </c>
      <c r="M44" s="245"/>
      <c r="N44" s="181" t="s">
        <v>227</v>
      </c>
      <c r="O44" s="185">
        <v>0</v>
      </c>
      <c r="P44" s="185">
        <v>0</v>
      </c>
      <c r="Q44" s="185">
        <v>0</v>
      </c>
      <c r="U44" s="245"/>
      <c r="V44" s="188" t="s">
        <v>226</v>
      </c>
      <c r="W44" s="192">
        <v>0</v>
      </c>
      <c r="X44" s="192">
        <v>0</v>
      </c>
      <c r="Y44" s="192">
        <v>0</v>
      </c>
    </row>
    <row r="45" spans="1:25">
      <c r="A45" s="245"/>
      <c r="B45" s="174" t="s">
        <v>229</v>
      </c>
      <c r="C45" s="177">
        <v>0</v>
      </c>
      <c r="D45" s="177">
        <v>0</v>
      </c>
      <c r="E45" s="177">
        <v>0</v>
      </c>
      <c r="F45" s="177">
        <v>0</v>
      </c>
      <c r="G45" s="177">
        <v>0</v>
      </c>
      <c r="H45" s="177">
        <v>0</v>
      </c>
      <c r="I45" s="178">
        <v>0</v>
      </c>
      <c r="J45" s="177">
        <v>0</v>
      </c>
      <c r="M45" s="245"/>
      <c r="N45" s="181" t="s">
        <v>228</v>
      </c>
      <c r="O45" s="185">
        <v>1</v>
      </c>
      <c r="P45" s="185">
        <v>1</v>
      </c>
      <c r="Q45" s="185">
        <v>0</v>
      </c>
      <c r="U45" s="245"/>
      <c r="V45" s="188" t="s">
        <v>227</v>
      </c>
      <c r="W45" s="192">
        <v>1</v>
      </c>
      <c r="X45" s="192">
        <v>1</v>
      </c>
      <c r="Y45" s="192">
        <v>0</v>
      </c>
    </row>
    <row r="46" spans="1:25">
      <c r="A46" s="245"/>
      <c r="B46" s="174" t="s">
        <v>230</v>
      </c>
      <c r="C46" s="177">
        <v>0</v>
      </c>
      <c r="D46" s="177">
        <v>0</v>
      </c>
      <c r="E46" s="177">
        <v>0</v>
      </c>
      <c r="F46" s="177">
        <v>0</v>
      </c>
      <c r="G46" s="177">
        <v>0</v>
      </c>
      <c r="H46" s="177">
        <v>0</v>
      </c>
      <c r="I46" s="178">
        <v>0</v>
      </c>
      <c r="J46" s="177">
        <v>0</v>
      </c>
      <c r="M46" s="245"/>
      <c r="N46" s="181" t="s">
        <v>229</v>
      </c>
      <c r="O46" s="185">
        <v>0</v>
      </c>
      <c r="P46" s="185">
        <v>0</v>
      </c>
      <c r="Q46" s="185">
        <v>0</v>
      </c>
      <c r="U46" s="245"/>
      <c r="V46" s="188" t="s">
        <v>228</v>
      </c>
      <c r="W46" s="192">
        <v>0</v>
      </c>
      <c r="X46" s="192">
        <v>0</v>
      </c>
      <c r="Y46" s="192">
        <v>0</v>
      </c>
    </row>
    <row r="47" spans="1:25">
      <c r="A47" s="245"/>
      <c r="B47" s="174" t="s">
        <v>231</v>
      </c>
      <c r="C47" s="177">
        <v>0</v>
      </c>
      <c r="D47" s="177">
        <v>0</v>
      </c>
      <c r="E47" s="177">
        <v>0</v>
      </c>
      <c r="F47" s="177">
        <v>0</v>
      </c>
      <c r="G47" s="177">
        <v>0</v>
      </c>
      <c r="H47" s="177">
        <v>0</v>
      </c>
      <c r="I47" s="178">
        <v>0</v>
      </c>
      <c r="J47" s="177">
        <v>0</v>
      </c>
      <c r="M47" s="245"/>
      <c r="N47" s="181" t="s">
        <v>230</v>
      </c>
      <c r="O47" s="185">
        <v>0</v>
      </c>
      <c r="P47" s="185">
        <v>0</v>
      </c>
      <c r="Q47" s="185">
        <v>0</v>
      </c>
      <c r="U47" s="245"/>
      <c r="V47" s="188" t="s">
        <v>229</v>
      </c>
      <c r="W47" s="192">
        <v>1</v>
      </c>
      <c r="X47" s="192">
        <v>1</v>
      </c>
      <c r="Y47" s="192">
        <v>0</v>
      </c>
    </row>
    <row r="48" spans="1:25">
      <c r="A48" s="245"/>
      <c r="B48" s="174" t="s">
        <v>232</v>
      </c>
      <c r="C48" s="177">
        <v>0</v>
      </c>
      <c r="D48" s="177">
        <v>0</v>
      </c>
      <c r="E48" s="177">
        <v>0</v>
      </c>
      <c r="F48" s="177">
        <v>0</v>
      </c>
      <c r="G48" s="177">
        <v>0</v>
      </c>
      <c r="H48" s="177">
        <v>0</v>
      </c>
      <c r="I48" s="178">
        <v>0</v>
      </c>
      <c r="J48" s="177">
        <v>0</v>
      </c>
      <c r="M48" s="245"/>
      <c r="N48" s="181" t="s">
        <v>231</v>
      </c>
      <c r="O48" s="185">
        <v>0</v>
      </c>
      <c r="P48" s="185">
        <v>0</v>
      </c>
      <c r="Q48" s="185">
        <v>0</v>
      </c>
      <c r="U48" s="245"/>
      <c r="V48" s="188" t="s">
        <v>230</v>
      </c>
      <c r="W48" s="192">
        <v>0</v>
      </c>
      <c r="X48" s="192">
        <v>0</v>
      </c>
      <c r="Y48" s="192">
        <v>0</v>
      </c>
    </row>
    <row r="49" spans="1:25">
      <c r="A49" s="245"/>
      <c r="B49" s="174" t="s">
        <v>233</v>
      </c>
      <c r="C49" s="177">
        <v>0</v>
      </c>
      <c r="D49" s="177">
        <v>0</v>
      </c>
      <c r="E49" s="177">
        <v>0</v>
      </c>
      <c r="F49" s="177">
        <v>0</v>
      </c>
      <c r="G49" s="177">
        <v>0</v>
      </c>
      <c r="H49" s="177">
        <v>0</v>
      </c>
      <c r="I49" s="178">
        <v>0</v>
      </c>
      <c r="J49" s="177">
        <v>0</v>
      </c>
      <c r="M49" s="245"/>
      <c r="N49" s="181" t="s">
        <v>232</v>
      </c>
      <c r="O49" s="185">
        <v>0</v>
      </c>
      <c r="P49" s="185">
        <v>0</v>
      </c>
      <c r="Q49" s="185">
        <v>0</v>
      </c>
      <c r="U49" s="245"/>
      <c r="V49" s="188" t="s">
        <v>231</v>
      </c>
      <c r="W49" s="192">
        <v>0</v>
      </c>
      <c r="X49" s="192">
        <v>0</v>
      </c>
      <c r="Y49" s="192">
        <v>0</v>
      </c>
    </row>
    <row r="50" spans="1:25">
      <c r="A50" s="246"/>
      <c r="B50" s="176" t="s">
        <v>51</v>
      </c>
      <c r="C50" s="177">
        <v>0</v>
      </c>
      <c r="D50" s="177">
        <v>0</v>
      </c>
      <c r="E50" s="177">
        <v>0</v>
      </c>
      <c r="F50" s="177">
        <v>0</v>
      </c>
      <c r="G50" s="177">
        <v>0</v>
      </c>
      <c r="H50" s="177">
        <v>0</v>
      </c>
      <c r="I50" s="178">
        <v>1</v>
      </c>
      <c r="J50" s="177">
        <v>0</v>
      </c>
      <c r="M50" s="245"/>
      <c r="N50" s="181" t="s">
        <v>233</v>
      </c>
      <c r="O50" s="185">
        <v>0</v>
      </c>
      <c r="P50" s="185">
        <v>0</v>
      </c>
      <c r="Q50" s="185">
        <v>0</v>
      </c>
      <c r="U50" s="245"/>
      <c r="V50" s="188" t="s">
        <v>232</v>
      </c>
      <c r="W50" s="192">
        <v>0</v>
      </c>
      <c r="X50" s="192">
        <v>0</v>
      </c>
      <c r="Y50" s="192">
        <v>0</v>
      </c>
    </row>
    <row r="51" spans="1:25">
      <c r="M51" s="246"/>
      <c r="N51" s="184" t="s">
        <v>51</v>
      </c>
      <c r="O51" s="185">
        <v>1</v>
      </c>
      <c r="P51" s="185">
        <v>1</v>
      </c>
      <c r="Q51" s="185">
        <v>0</v>
      </c>
      <c r="U51" s="245"/>
      <c r="V51" s="188" t="s">
        <v>233</v>
      </c>
      <c r="W51" s="192">
        <v>0</v>
      </c>
      <c r="X51" s="192">
        <v>0</v>
      </c>
      <c r="Y51" s="192">
        <v>0</v>
      </c>
    </row>
    <row r="52" spans="1:25" ht="32.4">
      <c r="A52" s="132" t="s">
        <v>234</v>
      </c>
      <c r="B52" s="195" t="s">
        <v>216</v>
      </c>
      <c r="C52" s="137" t="s">
        <v>19</v>
      </c>
      <c r="D52" s="137" t="s">
        <v>100</v>
      </c>
      <c r="E52" s="137" t="s">
        <v>101</v>
      </c>
      <c r="F52" s="137" t="s">
        <v>102</v>
      </c>
      <c r="G52" s="137" t="s">
        <v>103</v>
      </c>
      <c r="H52" s="137" t="s">
        <v>104</v>
      </c>
      <c r="I52" s="137" t="s">
        <v>105</v>
      </c>
      <c r="J52" s="196" t="s">
        <v>26</v>
      </c>
      <c r="O52" s="187">
        <f>SUM(O40:O51)</f>
        <v>4</v>
      </c>
      <c r="U52" s="246"/>
      <c r="V52" s="191" t="s">
        <v>51</v>
      </c>
      <c r="W52" s="192">
        <v>0</v>
      </c>
      <c r="X52" s="192">
        <v>0</v>
      </c>
      <c r="Y52" s="192">
        <v>0</v>
      </c>
    </row>
    <row r="53" spans="1:25">
      <c r="A53" s="242" t="s">
        <v>50</v>
      </c>
      <c r="B53" s="137" t="s">
        <v>223</v>
      </c>
      <c r="C53" s="194">
        <f>C22+SUM(C39:I39)</f>
        <v>0</v>
      </c>
      <c r="D53" s="194">
        <f>D22+J39</f>
        <v>2</v>
      </c>
      <c r="E53" s="194">
        <f>E22</f>
        <v>99</v>
      </c>
      <c r="F53" s="194">
        <f t="shared" ref="F53:J53" si="0">F22</f>
        <v>135</v>
      </c>
      <c r="G53" s="194">
        <f t="shared" si="0"/>
        <v>213</v>
      </c>
      <c r="H53" s="194">
        <f t="shared" si="0"/>
        <v>72</v>
      </c>
      <c r="I53" s="194">
        <f t="shared" si="0"/>
        <v>12</v>
      </c>
      <c r="J53" s="194">
        <f t="shared" si="0"/>
        <v>9</v>
      </c>
      <c r="M53" s="132" t="s">
        <v>234</v>
      </c>
      <c r="N53" s="121" t="s">
        <v>235</v>
      </c>
      <c r="O53" s="242" t="s">
        <v>52</v>
      </c>
      <c r="P53" s="247"/>
      <c r="Q53" s="248"/>
      <c r="W53" s="132">
        <f>SUM(W41:W52)</f>
        <v>3</v>
      </c>
    </row>
    <row r="54" spans="1:25">
      <c r="A54" s="243"/>
      <c r="B54" s="137" t="s">
        <v>224</v>
      </c>
      <c r="C54" s="194">
        <f t="shared" ref="C54:C64" si="1">C23+SUM(C40:I40)</f>
        <v>1</v>
      </c>
      <c r="D54" s="194">
        <f t="shared" ref="D54:D64" si="2">D23+J40</f>
        <v>5</v>
      </c>
      <c r="E54" s="194">
        <f t="shared" ref="E54:J54" si="3">E23</f>
        <v>84</v>
      </c>
      <c r="F54" s="194">
        <f t="shared" si="3"/>
        <v>144</v>
      </c>
      <c r="G54" s="194">
        <f t="shared" si="3"/>
        <v>182</v>
      </c>
      <c r="H54" s="194">
        <f t="shared" si="3"/>
        <v>101</v>
      </c>
      <c r="I54" s="194">
        <f t="shared" si="3"/>
        <v>14</v>
      </c>
      <c r="J54" s="194">
        <f t="shared" si="3"/>
        <v>8</v>
      </c>
      <c r="O54" s="198"/>
      <c r="P54" s="137" t="s">
        <v>53</v>
      </c>
      <c r="Q54" s="196" t="s">
        <v>54</v>
      </c>
      <c r="U54" s="132" t="s">
        <v>234</v>
      </c>
      <c r="V54" s="121" t="s">
        <v>236</v>
      </c>
      <c r="W54" s="242" t="s">
        <v>52</v>
      </c>
      <c r="X54" s="247"/>
      <c r="Y54" s="248"/>
    </row>
    <row r="55" spans="1:25">
      <c r="A55" s="243"/>
      <c r="B55" s="137" t="s">
        <v>225</v>
      </c>
      <c r="C55" s="194">
        <f t="shared" si="1"/>
        <v>0</v>
      </c>
      <c r="D55" s="194">
        <f t="shared" si="2"/>
        <v>2</v>
      </c>
      <c r="E55" s="194">
        <f t="shared" ref="E55:J55" si="4">E24</f>
        <v>121</v>
      </c>
      <c r="F55" s="194">
        <f t="shared" si="4"/>
        <v>185</v>
      </c>
      <c r="G55" s="194">
        <f t="shared" si="4"/>
        <v>259</v>
      </c>
      <c r="H55" s="194">
        <f t="shared" si="4"/>
        <v>94</v>
      </c>
      <c r="I55" s="194">
        <f t="shared" si="4"/>
        <v>24</v>
      </c>
      <c r="J55" s="194">
        <f t="shared" si="4"/>
        <v>8</v>
      </c>
      <c r="M55" s="224" t="s">
        <v>50</v>
      </c>
      <c r="N55" s="188" t="s">
        <v>223</v>
      </c>
      <c r="O55" s="194">
        <f>O23+O40</f>
        <v>542</v>
      </c>
      <c r="P55" s="194">
        <f t="shared" ref="P55:Q55" si="5">P23+P40</f>
        <v>471</v>
      </c>
      <c r="Q55" s="194">
        <f t="shared" si="5"/>
        <v>71</v>
      </c>
      <c r="U55" s="187"/>
      <c r="W55" s="198"/>
      <c r="X55" s="137" t="s">
        <v>53</v>
      </c>
      <c r="Y55" s="196" t="s">
        <v>54</v>
      </c>
    </row>
    <row r="56" spans="1:25">
      <c r="A56" s="243"/>
      <c r="B56" s="137" t="s">
        <v>226</v>
      </c>
      <c r="C56" s="194">
        <f t="shared" si="1"/>
        <v>1</v>
      </c>
      <c r="D56" s="194">
        <f t="shared" si="2"/>
        <v>3</v>
      </c>
      <c r="E56" s="194">
        <f t="shared" ref="E56:J56" si="6">E25</f>
        <v>88</v>
      </c>
      <c r="F56" s="194">
        <f t="shared" si="6"/>
        <v>149</v>
      </c>
      <c r="G56" s="194">
        <f t="shared" si="6"/>
        <v>241</v>
      </c>
      <c r="H56" s="194">
        <f t="shared" si="6"/>
        <v>77</v>
      </c>
      <c r="I56" s="194">
        <f t="shared" si="6"/>
        <v>15</v>
      </c>
      <c r="J56" s="194">
        <f t="shared" si="6"/>
        <v>2</v>
      </c>
      <c r="M56" s="245"/>
      <c r="N56" s="188" t="s">
        <v>224</v>
      </c>
      <c r="O56" s="194">
        <f t="shared" ref="O56:Q56" si="7">O24+O41</f>
        <v>539</v>
      </c>
      <c r="P56" s="194">
        <f t="shared" si="7"/>
        <v>472</v>
      </c>
      <c r="Q56" s="194">
        <f t="shared" si="7"/>
        <v>67</v>
      </c>
      <c r="U56" s="224" t="s">
        <v>50</v>
      </c>
      <c r="V56" s="188" t="s">
        <v>223</v>
      </c>
      <c r="W56" s="194">
        <f>W23+W41</f>
        <v>658</v>
      </c>
      <c r="X56" s="194">
        <f t="shared" ref="X56:Y56" si="8">X23+X41</f>
        <v>557</v>
      </c>
      <c r="Y56" s="194">
        <f t="shared" si="8"/>
        <v>101</v>
      </c>
    </row>
    <row r="57" spans="1:25">
      <c r="A57" s="243"/>
      <c r="B57" s="137" t="s">
        <v>227</v>
      </c>
      <c r="C57" s="194">
        <f t="shared" si="1"/>
        <v>0</v>
      </c>
      <c r="D57" s="194">
        <f t="shared" si="2"/>
        <v>1</v>
      </c>
      <c r="E57" s="194">
        <f t="shared" ref="E57:J57" si="9">E26</f>
        <v>102</v>
      </c>
      <c r="F57" s="194">
        <f t="shared" si="9"/>
        <v>181</v>
      </c>
      <c r="G57" s="194">
        <f t="shared" si="9"/>
        <v>243</v>
      </c>
      <c r="H57" s="194">
        <f t="shared" si="9"/>
        <v>102</v>
      </c>
      <c r="I57" s="194">
        <f t="shared" si="9"/>
        <v>23</v>
      </c>
      <c r="J57" s="194">
        <f t="shared" si="9"/>
        <v>13</v>
      </c>
      <c r="M57" s="245"/>
      <c r="N57" s="188" t="s">
        <v>225</v>
      </c>
      <c r="O57" s="194">
        <f t="shared" ref="O57:Q57" si="10">O25+O42</f>
        <v>693</v>
      </c>
      <c r="P57" s="194">
        <f t="shared" si="10"/>
        <v>593</v>
      </c>
      <c r="Q57" s="194">
        <f t="shared" si="10"/>
        <v>100</v>
      </c>
      <c r="U57" s="245"/>
      <c r="V57" s="188" t="s">
        <v>224</v>
      </c>
      <c r="W57" s="194">
        <f t="shared" ref="W57:Y67" si="11">W24+W42</f>
        <v>501</v>
      </c>
      <c r="X57" s="194">
        <f t="shared" si="11"/>
        <v>445</v>
      </c>
      <c r="Y57" s="194">
        <f t="shared" si="11"/>
        <v>56</v>
      </c>
    </row>
    <row r="58" spans="1:25">
      <c r="A58" s="243"/>
      <c r="B58" s="137" t="s">
        <v>228</v>
      </c>
      <c r="C58" s="194">
        <f t="shared" si="1"/>
        <v>0</v>
      </c>
      <c r="D58" s="194">
        <f t="shared" si="2"/>
        <v>3</v>
      </c>
      <c r="E58" s="194">
        <f t="shared" ref="E58:J58" si="12">E27</f>
        <v>81</v>
      </c>
      <c r="F58" s="194">
        <f t="shared" si="12"/>
        <v>145</v>
      </c>
      <c r="G58" s="194">
        <f t="shared" si="12"/>
        <v>218</v>
      </c>
      <c r="H58" s="194">
        <f t="shared" si="12"/>
        <v>92</v>
      </c>
      <c r="I58" s="194">
        <f t="shared" si="12"/>
        <v>11</v>
      </c>
      <c r="J58" s="194">
        <f t="shared" si="12"/>
        <v>4</v>
      </c>
      <c r="M58" s="245"/>
      <c r="N58" s="188" t="s">
        <v>226</v>
      </c>
      <c r="O58" s="194">
        <f t="shared" ref="O58:Q58" si="13">O26+O43</f>
        <v>576</v>
      </c>
      <c r="P58" s="194">
        <f t="shared" si="13"/>
        <v>487</v>
      </c>
      <c r="Q58" s="194">
        <f t="shared" si="13"/>
        <v>89</v>
      </c>
      <c r="U58" s="245"/>
      <c r="V58" s="188" t="s">
        <v>225</v>
      </c>
      <c r="W58" s="194">
        <f t="shared" si="11"/>
        <v>540</v>
      </c>
      <c r="X58" s="194">
        <f t="shared" si="11"/>
        <v>466</v>
      </c>
      <c r="Y58" s="194">
        <f t="shared" si="11"/>
        <v>74</v>
      </c>
    </row>
    <row r="59" spans="1:25">
      <c r="A59" s="243"/>
      <c r="B59" s="137" t="s">
        <v>229</v>
      </c>
      <c r="C59" s="194">
        <f t="shared" si="1"/>
        <v>0</v>
      </c>
      <c r="D59" s="194">
        <f t="shared" si="2"/>
        <v>0</v>
      </c>
      <c r="E59" s="194">
        <f t="shared" ref="E59:J59" si="14">E28</f>
        <v>100</v>
      </c>
      <c r="F59" s="194">
        <f t="shared" si="14"/>
        <v>137</v>
      </c>
      <c r="G59" s="194">
        <f t="shared" si="14"/>
        <v>199</v>
      </c>
      <c r="H59" s="194">
        <f t="shared" si="14"/>
        <v>74</v>
      </c>
      <c r="I59" s="194">
        <f t="shared" si="14"/>
        <v>12</v>
      </c>
      <c r="J59" s="194">
        <f t="shared" si="14"/>
        <v>11</v>
      </c>
      <c r="M59" s="245"/>
      <c r="N59" s="188" t="s">
        <v>227</v>
      </c>
      <c r="O59" s="194">
        <f t="shared" ref="O59:Q59" si="15">O27+O44</f>
        <v>665</v>
      </c>
      <c r="P59" s="194">
        <f t="shared" si="15"/>
        <v>584</v>
      </c>
      <c r="Q59" s="194">
        <f t="shared" si="15"/>
        <v>81</v>
      </c>
      <c r="U59" s="245"/>
      <c r="V59" s="188" t="s">
        <v>226</v>
      </c>
      <c r="W59" s="194">
        <f t="shared" si="11"/>
        <v>672</v>
      </c>
      <c r="X59" s="194">
        <f t="shared" si="11"/>
        <v>579</v>
      </c>
      <c r="Y59" s="194">
        <f t="shared" si="11"/>
        <v>93</v>
      </c>
    </row>
    <row r="60" spans="1:25">
      <c r="A60" s="243"/>
      <c r="B60" s="137" t="s">
        <v>230</v>
      </c>
      <c r="C60" s="194">
        <f t="shared" si="1"/>
        <v>0</v>
      </c>
      <c r="D60" s="194">
        <f t="shared" si="2"/>
        <v>3</v>
      </c>
      <c r="E60" s="194">
        <f t="shared" ref="E60:J60" si="16">E29</f>
        <v>99</v>
      </c>
      <c r="F60" s="194">
        <f t="shared" si="16"/>
        <v>161</v>
      </c>
      <c r="G60" s="194">
        <f t="shared" si="16"/>
        <v>233</v>
      </c>
      <c r="H60" s="194">
        <f t="shared" si="16"/>
        <v>89</v>
      </c>
      <c r="I60" s="194">
        <f t="shared" si="16"/>
        <v>23</v>
      </c>
      <c r="J60" s="194">
        <f t="shared" si="16"/>
        <v>8</v>
      </c>
      <c r="M60" s="245"/>
      <c r="N60" s="188" t="s">
        <v>228</v>
      </c>
      <c r="O60" s="194">
        <f t="shared" ref="O60:Q60" si="17">O28+O45</f>
        <v>554</v>
      </c>
      <c r="P60" s="194">
        <f t="shared" si="17"/>
        <v>473</v>
      </c>
      <c r="Q60" s="194">
        <f t="shared" si="17"/>
        <v>81</v>
      </c>
      <c r="U60" s="245"/>
      <c r="V60" s="188" t="s">
        <v>227</v>
      </c>
      <c r="W60" s="194">
        <f t="shared" si="11"/>
        <v>638</v>
      </c>
      <c r="X60" s="194">
        <f t="shared" si="11"/>
        <v>543</v>
      </c>
      <c r="Y60" s="194">
        <f t="shared" si="11"/>
        <v>95</v>
      </c>
    </row>
    <row r="61" spans="1:25">
      <c r="A61" s="243"/>
      <c r="B61" s="137" t="s">
        <v>231</v>
      </c>
      <c r="C61" s="194">
        <f t="shared" si="1"/>
        <v>0</v>
      </c>
      <c r="D61" s="194">
        <f t="shared" si="2"/>
        <v>5</v>
      </c>
      <c r="E61" s="194">
        <f t="shared" ref="E61:J61" si="18">E30</f>
        <v>74</v>
      </c>
      <c r="F61" s="194">
        <f t="shared" si="18"/>
        <v>117</v>
      </c>
      <c r="G61" s="194">
        <f t="shared" si="18"/>
        <v>173</v>
      </c>
      <c r="H61" s="194">
        <f t="shared" si="18"/>
        <v>83</v>
      </c>
      <c r="I61" s="194">
        <f t="shared" si="18"/>
        <v>16</v>
      </c>
      <c r="J61" s="194">
        <f t="shared" si="18"/>
        <v>4</v>
      </c>
      <c r="M61" s="245"/>
      <c r="N61" s="188" t="s">
        <v>229</v>
      </c>
      <c r="O61" s="194">
        <f t="shared" ref="O61:Q61" si="19">O29+O46</f>
        <v>533</v>
      </c>
      <c r="P61" s="194">
        <f t="shared" si="19"/>
        <v>457</v>
      </c>
      <c r="Q61" s="194">
        <f t="shared" si="19"/>
        <v>76</v>
      </c>
      <c r="U61" s="245"/>
      <c r="V61" s="188" t="s">
        <v>228</v>
      </c>
      <c r="W61" s="194">
        <f t="shared" si="11"/>
        <v>577</v>
      </c>
      <c r="X61" s="194">
        <f t="shared" si="11"/>
        <v>501</v>
      </c>
      <c r="Y61" s="194">
        <f t="shared" si="11"/>
        <v>76</v>
      </c>
    </row>
    <row r="62" spans="1:25">
      <c r="A62" s="243"/>
      <c r="B62" s="137" t="s">
        <v>232</v>
      </c>
      <c r="C62" s="194">
        <f t="shared" si="1"/>
        <v>0</v>
      </c>
      <c r="D62" s="194">
        <f t="shared" si="2"/>
        <v>2</v>
      </c>
      <c r="E62" s="194">
        <f t="shared" ref="E62:J62" si="20">E31</f>
        <v>76</v>
      </c>
      <c r="F62" s="194">
        <f t="shared" si="20"/>
        <v>155</v>
      </c>
      <c r="G62" s="194">
        <f t="shared" si="20"/>
        <v>201</v>
      </c>
      <c r="H62" s="194">
        <f t="shared" si="20"/>
        <v>72</v>
      </c>
      <c r="I62" s="194">
        <f t="shared" si="20"/>
        <v>14</v>
      </c>
      <c r="J62" s="194">
        <f t="shared" si="20"/>
        <v>8</v>
      </c>
      <c r="M62" s="245"/>
      <c r="N62" s="188" t="s">
        <v>230</v>
      </c>
      <c r="O62" s="194">
        <f t="shared" ref="O62:Q62" si="21">O30+O47</f>
        <v>616</v>
      </c>
      <c r="P62" s="194">
        <f t="shared" si="21"/>
        <v>523</v>
      </c>
      <c r="Q62" s="194">
        <f t="shared" si="21"/>
        <v>93</v>
      </c>
      <c r="U62" s="245"/>
      <c r="V62" s="188" t="s">
        <v>229</v>
      </c>
      <c r="W62" s="194">
        <f t="shared" si="11"/>
        <v>595</v>
      </c>
      <c r="X62" s="194">
        <f t="shared" si="11"/>
        <v>518</v>
      </c>
      <c r="Y62" s="194">
        <f t="shared" si="11"/>
        <v>77</v>
      </c>
    </row>
    <row r="63" spans="1:25">
      <c r="A63" s="243"/>
      <c r="B63" s="137" t="s">
        <v>233</v>
      </c>
      <c r="C63" s="194">
        <f t="shared" si="1"/>
        <v>0</v>
      </c>
      <c r="D63" s="194">
        <f t="shared" si="2"/>
        <v>4</v>
      </c>
      <c r="E63" s="194">
        <f t="shared" ref="E63:J63" si="22">E32</f>
        <v>75</v>
      </c>
      <c r="F63" s="194">
        <f t="shared" si="22"/>
        <v>131</v>
      </c>
      <c r="G63" s="194">
        <f t="shared" si="22"/>
        <v>181</v>
      </c>
      <c r="H63" s="194">
        <f t="shared" si="22"/>
        <v>69</v>
      </c>
      <c r="I63" s="194">
        <f t="shared" si="22"/>
        <v>19</v>
      </c>
      <c r="J63" s="194">
        <f t="shared" si="22"/>
        <v>10</v>
      </c>
      <c r="M63" s="245"/>
      <c r="N63" s="188" t="s">
        <v>231</v>
      </c>
      <c r="O63" s="194">
        <f t="shared" ref="O63:Q63" si="23">O31+O48</f>
        <v>472</v>
      </c>
      <c r="P63" s="194">
        <f t="shared" si="23"/>
        <v>408</v>
      </c>
      <c r="Q63" s="194">
        <f t="shared" si="23"/>
        <v>64</v>
      </c>
      <c r="U63" s="245"/>
      <c r="V63" s="188" t="s">
        <v>230</v>
      </c>
      <c r="W63" s="194">
        <f t="shared" si="11"/>
        <v>550</v>
      </c>
      <c r="X63" s="194">
        <f t="shared" si="11"/>
        <v>461</v>
      </c>
      <c r="Y63" s="194">
        <f t="shared" si="11"/>
        <v>89</v>
      </c>
    </row>
    <row r="64" spans="1:25">
      <c r="A64" s="244"/>
      <c r="B64" s="197" t="s">
        <v>51</v>
      </c>
      <c r="C64" s="194">
        <f t="shared" si="1"/>
        <v>1</v>
      </c>
      <c r="D64" s="194">
        <f t="shared" si="2"/>
        <v>1</v>
      </c>
      <c r="E64" s="194">
        <f t="shared" ref="E64:J64" si="24">E33</f>
        <v>98</v>
      </c>
      <c r="F64" s="194">
        <f t="shared" si="24"/>
        <v>140</v>
      </c>
      <c r="G64" s="194">
        <f t="shared" si="24"/>
        <v>187</v>
      </c>
      <c r="H64" s="194">
        <f t="shared" si="24"/>
        <v>78</v>
      </c>
      <c r="I64" s="194">
        <f t="shared" si="24"/>
        <v>14</v>
      </c>
      <c r="J64" s="194">
        <f t="shared" si="24"/>
        <v>10</v>
      </c>
      <c r="M64" s="245"/>
      <c r="N64" s="188" t="s">
        <v>232</v>
      </c>
      <c r="O64" s="194">
        <f t="shared" ref="O64:Q64" si="25">O32+O49</f>
        <v>528</v>
      </c>
      <c r="P64" s="194">
        <f t="shared" si="25"/>
        <v>449</v>
      </c>
      <c r="Q64" s="194">
        <f t="shared" si="25"/>
        <v>79</v>
      </c>
      <c r="U64" s="245"/>
      <c r="V64" s="188" t="s">
        <v>231</v>
      </c>
      <c r="W64" s="194">
        <f t="shared" si="11"/>
        <v>571</v>
      </c>
      <c r="X64" s="194">
        <f t="shared" si="11"/>
        <v>488</v>
      </c>
      <c r="Y64" s="194">
        <f t="shared" si="11"/>
        <v>83</v>
      </c>
    </row>
    <row r="65" spans="13:25">
      <c r="M65" s="245"/>
      <c r="N65" s="188" t="s">
        <v>233</v>
      </c>
      <c r="O65" s="194">
        <f t="shared" ref="O65:Q65" si="26">O33+O50</f>
        <v>489</v>
      </c>
      <c r="P65" s="194">
        <f t="shared" si="26"/>
        <v>420</v>
      </c>
      <c r="Q65" s="194">
        <f t="shared" si="26"/>
        <v>69</v>
      </c>
      <c r="U65" s="245"/>
      <c r="V65" s="188" t="s">
        <v>232</v>
      </c>
      <c r="W65" s="194">
        <f t="shared" si="11"/>
        <v>502</v>
      </c>
      <c r="X65" s="194">
        <f t="shared" si="11"/>
        <v>438</v>
      </c>
      <c r="Y65" s="194">
        <f t="shared" si="11"/>
        <v>64</v>
      </c>
    </row>
    <row r="66" spans="13:25">
      <c r="M66" s="246"/>
      <c r="N66" s="191" t="s">
        <v>51</v>
      </c>
      <c r="O66" s="194">
        <f t="shared" ref="O66:Q66" si="27">O34+O51</f>
        <v>529</v>
      </c>
      <c r="P66" s="194">
        <f t="shared" si="27"/>
        <v>463</v>
      </c>
      <c r="Q66" s="194">
        <f t="shared" si="27"/>
        <v>66</v>
      </c>
      <c r="U66" s="245"/>
      <c r="V66" s="188" t="s">
        <v>233</v>
      </c>
      <c r="W66" s="194">
        <f t="shared" si="11"/>
        <v>501</v>
      </c>
      <c r="X66" s="194">
        <f t="shared" si="11"/>
        <v>434</v>
      </c>
      <c r="Y66" s="194">
        <f t="shared" si="11"/>
        <v>67</v>
      </c>
    </row>
    <row r="67" spans="13:25">
      <c r="U67" s="246"/>
      <c r="V67" s="191" t="s">
        <v>51</v>
      </c>
      <c r="W67" s="194">
        <f t="shared" si="11"/>
        <v>490</v>
      </c>
      <c r="X67" s="194">
        <f t="shared" si="11"/>
        <v>410</v>
      </c>
      <c r="Y67" s="194">
        <f t="shared" si="11"/>
        <v>80</v>
      </c>
    </row>
  </sheetData>
  <mergeCells count="31">
    <mergeCell ref="A3:B3"/>
    <mergeCell ref="A4:A15"/>
    <mergeCell ref="A21:B21"/>
    <mergeCell ref="A22:A33"/>
    <mergeCell ref="M21:N22"/>
    <mergeCell ref="M23:M34"/>
    <mergeCell ref="M3:N4"/>
    <mergeCell ref="O3:Q3"/>
    <mergeCell ref="M5:M16"/>
    <mergeCell ref="U2:V3"/>
    <mergeCell ref="W2:Y2"/>
    <mergeCell ref="U4:U15"/>
    <mergeCell ref="U20:V22"/>
    <mergeCell ref="W20:Y20"/>
    <mergeCell ref="W21:Y21"/>
    <mergeCell ref="U23:U34"/>
    <mergeCell ref="A38:B38"/>
    <mergeCell ref="M38:N39"/>
    <mergeCell ref="O38:Q38"/>
    <mergeCell ref="U38:V40"/>
    <mergeCell ref="W38:Y38"/>
    <mergeCell ref="W39:Y39"/>
    <mergeCell ref="O21:Q21"/>
    <mergeCell ref="A39:A50"/>
    <mergeCell ref="M40:M51"/>
    <mergeCell ref="U41:U52"/>
    <mergeCell ref="A53:A64"/>
    <mergeCell ref="M55:M66"/>
    <mergeCell ref="O53:Q53"/>
    <mergeCell ref="W54:Y54"/>
    <mergeCell ref="U56:U67"/>
  </mergeCells>
  <phoneticPr fontId="2" type="noConversion"/>
  <pageMargins left="0.7" right="0.7" top="0.75" bottom="0.75" header="0.3" footer="0.3"/>
  <ignoredErrors>
    <ignoredError sqref="C53 C54:C6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113年(含各分組變項資料)</vt:lpstr>
      <vt:lpstr>SQL</vt:lpstr>
      <vt:lpstr>題15-RJSD</vt:lpstr>
      <vt:lpstr>題17-RJSD</vt:lpstr>
    </vt:vector>
  </TitlesOfParts>
  <Company>MOJ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劉冠傑</dc:creator>
  <cp:lastModifiedBy>MOJ</cp:lastModifiedBy>
  <cp:lastPrinted>2025-04-07T06:49:03Z</cp:lastPrinted>
  <dcterms:created xsi:type="dcterms:W3CDTF">2025-02-25T03:16:33Z</dcterms:created>
  <dcterms:modified xsi:type="dcterms:W3CDTF">2025-04-07T06:49:09Z</dcterms:modified>
</cp:coreProperties>
</file>